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anvliet\Desktop\Prive\WAR\"/>
    </mc:Choice>
  </mc:AlternateContent>
  <xr:revisionPtr revIDLastSave="0" documentId="13_ncr:1_{283F5C32-8ECE-400F-9024-7B2D37EC16B1}" xr6:coauthVersionLast="47" xr6:coauthVersionMax="47" xr10:uidLastSave="{00000000-0000-0000-0000-000000000000}"/>
  <bookViews>
    <workbookView xWindow="-108" yWindow="-108" windowWidth="23256" windowHeight="12576" activeTab="2" xr2:uid="{E6B62AB8-E1E6-406C-B3CC-16739BBFDC35}"/>
  </bookViews>
  <sheets>
    <sheet name="ORC" sheetId="4" r:id="rId1"/>
    <sheet name="Ongemeten" sheetId="1" r:id="rId2"/>
    <sheet name="Tussenstand ORC" sheetId="5" r:id="rId3"/>
    <sheet name="Tussenstand Ongemeten" sheetId="2" r:id="rId4"/>
    <sheet name="Deelnemers en zeiltijden" sheetId="3" r:id="rId5"/>
  </sheets>
  <definedNames>
    <definedName name="_xlnm._FilterDatabase" localSheetId="1" hidden="1">Ongemeten!$A$25:$W$43</definedName>
    <definedName name="_xlnm._FilterDatabase" localSheetId="0" hidden="1">ORC!$A$24:$Y$42</definedName>
    <definedName name="_xlnm._FilterDatabase" localSheetId="3">'Tussenstand Ongemeten'!$A$1:$C$21</definedName>
    <definedName name="_xlnm._FilterDatabase" localSheetId="2">'Tussenstand ORC'!$A$1:$C$21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" i="1" l="1"/>
  <c r="X44" i="4"/>
  <c r="H24" i="3"/>
  <c r="H12" i="3"/>
  <c r="AJ12" i="1" a="1"/>
  <c r="AJ12" i="1" s="1"/>
  <c r="H12" i="1" a="1"/>
  <c r="H12" i="1" s="1"/>
  <c r="L12" i="1" a="1"/>
  <c r="L12" i="1" s="1"/>
  <c r="P12" i="1" a="1"/>
  <c r="P12" i="1" s="1"/>
  <c r="T12" i="1" a="1"/>
  <c r="T12" i="1" s="1"/>
  <c r="AB12" i="1" a="1"/>
  <c r="AB12" i="1" s="1"/>
  <c r="H21" i="3"/>
  <c r="H25" i="3"/>
  <c r="D13" i="1"/>
  <c r="H23" i="3"/>
  <c r="N44" i="4" l="1"/>
  <c r="V44" i="4" s="1"/>
  <c r="O44" i="4"/>
  <c r="P44" i="4"/>
  <c r="Q44" i="4"/>
  <c r="R44" i="4"/>
  <c r="S44" i="4"/>
  <c r="T44" i="4"/>
  <c r="L45" i="1"/>
  <c r="M45" i="1"/>
  <c r="N45" i="1"/>
  <c r="O45" i="1"/>
  <c r="P45" i="1"/>
  <c r="Q45" i="1"/>
  <c r="R45" i="1"/>
  <c r="BL22" i="1" a="1"/>
  <c r="BL22" i="1" s="1"/>
  <c r="R44" i="1" s="1"/>
  <c r="BJ22" i="1"/>
  <c r="BK22" i="1" s="1"/>
  <c r="BL21" i="1" a="1"/>
  <c r="BL21" i="1" s="1"/>
  <c r="R43" i="1" s="1"/>
  <c r="BJ21" i="1"/>
  <c r="BK21" i="1" s="1"/>
  <c r="BL20" i="1" a="1"/>
  <c r="BL20" i="1" s="1"/>
  <c r="R42" i="1" s="1"/>
  <c r="BJ20" i="1"/>
  <c r="BK20" i="1" s="1"/>
  <c r="BL19" i="1" a="1"/>
  <c r="BL19" i="1" s="1"/>
  <c r="R41" i="1" s="1"/>
  <c r="BJ19" i="1"/>
  <c r="BK19" i="1" s="1"/>
  <c r="BL18" i="1" a="1"/>
  <c r="BL18" i="1" s="1"/>
  <c r="R40" i="1" s="1"/>
  <c r="BJ18" i="1"/>
  <c r="BK18" i="1" s="1"/>
  <c r="BL17" i="1" a="1"/>
  <c r="BL17" i="1" s="1"/>
  <c r="R39" i="1" s="1"/>
  <c r="BJ17" i="1"/>
  <c r="BK17" i="1" s="1"/>
  <c r="BL16" i="1" a="1"/>
  <c r="BL16" i="1" s="1"/>
  <c r="R38" i="1" s="1"/>
  <c r="BJ16" i="1"/>
  <c r="BK16" i="1" s="1"/>
  <c r="BL15" i="1" a="1"/>
  <c r="BL15" i="1" s="1"/>
  <c r="R37" i="1" s="1"/>
  <c r="BJ15" i="1"/>
  <c r="BK15" i="1" s="1"/>
  <c r="BL14" i="1" a="1"/>
  <c r="BL14" i="1" s="1"/>
  <c r="R36" i="1" s="1"/>
  <c r="BJ14" i="1"/>
  <c r="BK14" i="1" s="1"/>
  <c r="BL13" i="1" a="1"/>
  <c r="BL13" i="1" s="1"/>
  <c r="R35" i="1" s="1"/>
  <c r="BJ13" i="1"/>
  <c r="BK13" i="1" s="1"/>
  <c r="BL11" i="1" a="1"/>
  <c r="BL11" i="1" s="1"/>
  <c r="R34" i="1" s="1"/>
  <c r="BJ11" i="1"/>
  <c r="BK11" i="1" s="1"/>
  <c r="BL10" i="1" a="1"/>
  <c r="BL10" i="1" s="1"/>
  <c r="R33" i="1" s="1"/>
  <c r="BJ10" i="1"/>
  <c r="BK10" i="1" s="1"/>
  <c r="BL9" i="1" a="1"/>
  <c r="BL9" i="1" s="1"/>
  <c r="R32" i="1" s="1"/>
  <c r="BJ9" i="1"/>
  <c r="BK9" i="1" s="1"/>
  <c r="BL8" i="1" a="1"/>
  <c r="BL8" i="1" s="1"/>
  <c r="R31" i="1" s="1"/>
  <c r="BJ8" i="1"/>
  <c r="BK8" i="1" s="1"/>
  <c r="BL7" i="1" a="1"/>
  <c r="BL7" i="1" s="1"/>
  <c r="R30" i="1" s="1"/>
  <c r="BJ7" i="1"/>
  <c r="BK7" i="1" s="1"/>
  <c r="BL6" i="1" a="1"/>
  <c r="BL6" i="1" s="1"/>
  <c r="R29" i="1" s="1"/>
  <c r="BJ6" i="1"/>
  <c r="BK6" i="1" s="1"/>
  <c r="BL5" i="1" a="1"/>
  <c r="BL5" i="1" s="1"/>
  <c r="R28" i="1" s="1"/>
  <c r="BJ5" i="1"/>
  <c r="BK5" i="1" s="1"/>
  <c r="BL4" i="1" a="1"/>
  <c r="BL4" i="1" s="1"/>
  <c r="R27" i="1" s="1"/>
  <c r="BJ4" i="1"/>
  <c r="BK4" i="1" s="1"/>
  <c r="BL3" i="1" a="1"/>
  <c r="BL3" i="1" s="1"/>
  <c r="R26" i="1" s="1"/>
  <c r="BJ3" i="1"/>
  <c r="BK3" i="1" s="1"/>
  <c r="BH22" i="1" a="1"/>
  <c r="BH22" i="1" s="1"/>
  <c r="Q44" i="1" s="1"/>
  <c r="BF22" i="1"/>
  <c r="BG22" i="1" s="1"/>
  <c r="BH21" i="1" a="1"/>
  <c r="BH21" i="1" s="1"/>
  <c r="Q43" i="1" s="1"/>
  <c r="BF21" i="1"/>
  <c r="BG21" i="1" s="1"/>
  <c r="BH20" i="1" a="1"/>
  <c r="BH20" i="1" s="1"/>
  <c r="Q42" i="1" s="1"/>
  <c r="BF20" i="1"/>
  <c r="BG20" i="1" s="1"/>
  <c r="BH19" i="1" a="1"/>
  <c r="BH19" i="1" s="1"/>
  <c r="Q41" i="1" s="1"/>
  <c r="BF19" i="1"/>
  <c r="BG19" i="1" s="1"/>
  <c r="BH18" i="1" a="1"/>
  <c r="BH18" i="1" s="1"/>
  <c r="Q40" i="1" s="1"/>
  <c r="BF18" i="1"/>
  <c r="BG18" i="1" s="1"/>
  <c r="BH17" i="1" a="1"/>
  <c r="BH17" i="1" s="1"/>
  <c r="Q39" i="1" s="1"/>
  <c r="BF17" i="1"/>
  <c r="BG17" i="1" s="1"/>
  <c r="BH16" i="1" a="1"/>
  <c r="BH16" i="1" s="1"/>
  <c r="Q38" i="1" s="1"/>
  <c r="BF16" i="1"/>
  <c r="BG16" i="1" s="1"/>
  <c r="BH15" i="1" a="1"/>
  <c r="BH15" i="1" s="1"/>
  <c r="Q37" i="1" s="1"/>
  <c r="BF15" i="1"/>
  <c r="BG15" i="1" s="1"/>
  <c r="BH14" i="1" a="1"/>
  <c r="BH14" i="1" s="1"/>
  <c r="Q36" i="1" s="1"/>
  <c r="BF14" i="1"/>
  <c r="BG14" i="1" s="1"/>
  <c r="BH13" i="1" a="1"/>
  <c r="BH13" i="1" s="1"/>
  <c r="Q35" i="1" s="1"/>
  <c r="BF13" i="1"/>
  <c r="BG13" i="1" s="1"/>
  <c r="BH11" i="1" a="1"/>
  <c r="BH11" i="1" s="1"/>
  <c r="Q34" i="1" s="1"/>
  <c r="BF11" i="1"/>
  <c r="BG11" i="1" s="1"/>
  <c r="BH10" i="1" a="1"/>
  <c r="BH10" i="1" s="1"/>
  <c r="Q33" i="1" s="1"/>
  <c r="BF10" i="1"/>
  <c r="BG10" i="1" s="1"/>
  <c r="BH9" i="1" a="1"/>
  <c r="BH9" i="1" s="1"/>
  <c r="Q32" i="1" s="1"/>
  <c r="BF9" i="1"/>
  <c r="BG9" i="1" s="1"/>
  <c r="BH8" i="1" a="1"/>
  <c r="BH8" i="1" s="1"/>
  <c r="Q31" i="1" s="1"/>
  <c r="BF8" i="1"/>
  <c r="BG8" i="1" s="1"/>
  <c r="BH7" i="1" a="1"/>
  <c r="BH7" i="1" s="1"/>
  <c r="Q30" i="1" s="1"/>
  <c r="BF7" i="1"/>
  <c r="BG7" i="1" s="1"/>
  <c r="BH6" i="1" a="1"/>
  <c r="BH6" i="1" s="1"/>
  <c r="Q29" i="1" s="1"/>
  <c r="BF6" i="1"/>
  <c r="BG6" i="1" s="1"/>
  <c r="BH5" i="1" a="1"/>
  <c r="BH5" i="1" s="1"/>
  <c r="Q28" i="1" s="1"/>
  <c r="BF5" i="1"/>
  <c r="BG5" i="1" s="1"/>
  <c r="BH4" i="1" a="1"/>
  <c r="BH4" i="1" s="1"/>
  <c r="Q27" i="1" s="1"/>
  <c r="BF4" i="1"/>
  <c r="BG4" i="1" s="1"/>
  <c r="BH3" i="1" a="1"/>
  <c r="BH3" i="1" s="1"/>
  <c r="Q26" i="1" s="1"/>
  <c r="BF3" i="1"/>
  <c r="BG3" i="1" s="1"/>
  <c r="BD22" i="1" a="1"/>
  <c r="BD22" i="1" s="1"/>
  <c r="P44" i="1" s="1"/>
  <c r="BB22" i="1"/>
  <c r="BC22" i="1" s="1"/>
  <c r="BD21" i="1" a="1"/>
  <c r="BD21" i="1" s="1"/>
  <c r="P43" i="1" s="1"/>
  <c r="BB21" i="1"/>
  <c r="BC21" i="1" s="1"/>
  <c r="BD20" i="1" a="1"/>
  <c r="BD20" i="1" s="1"/>
  <c r="P42" i="1" s="1"/>
  <c r="BB20" i="1"/>
  <c r="BC20" i="1" s="1"/>
  <c r="BD19" i="1" a="1"/>
  <c r="BD19" i="1" s="1"/>
  <c r="P41" i="1" s="1"/>
  <c r="BB19" i="1"/>
  <c r="BC19" i="1" s="1"/>
  <c r="BD18" i="1" a="1"/>
  <c r="BD18" i="1" s="1"/>
  <c r="P40" i="1" s="1"/>
  <c r="BB18" i="1"/>
  <c r="BC18" i="1" s="1"/>
  <c r="BD17" i="1" a="1"/>
  <c r="BD17" i="1" s="1"/>
  <c r="P39" i="1" s="1"/>
  <c r="BB17" i="1"/>
  <c r="BC17" i="1" s="1"/>
  <c r="BD16" i="1" a="1"/>
  <c r="BD16" i="1" s="1"/>
  <c r="P38" i="1" s="1"/>
  <c r="BB16" i="1"/>
  <c r="BC16" i="1" s="1"/>
  <c r="BD15" i="1" a="1"/>
  <c r="BD15" i="1" s="1"/>
  <c r="P37" i="1" s="1"/>
  <c r="BB15" i="1"/>
  <c r="BC15" i="1" s="1"/>
  <c r="BD14" i="1" a="1"/>
  <c r="BD14" i="1" s="1"/>
  <c r="P36" i="1" s="1"/>
  <c r="BB14" i="1"/>
  <c r="BC14" i="1" s="1"/>
  <c r="BD13" i="1" a="1"/>
  <c r="BD13" i="1" s="1"/>
  <c r="P35" i="1" s="1"/>
  <c r="BB13" i="1"/>
  <c r="BC13" i="1" s="1"/>
  <c r="BD11" i="1" a="1"/>
  <c r="BD11" i="1" s="1"/>
  <c r="P34" i="1" s="1"/>
  <c r="BB11" i="1"/>
  <c r="BC11" i="1" s="1"/>
  <c r="BD10" i="1" a="1"/>
  <c r="BD10" i="1" s="1"/>
  <c r="P33" i="1" s="1"/>
  <c r="BB10" i="1"/>
  <c r="BC10" i="1" s="1"/>
  <c r="BD9" i="1" a="1"/>
  <c r="BD9" i="1" s="1"/>
  <c r="P32" i="1" s="1"/>
  <c r="BB9" i="1"/>
  <c r="BC9" i="1" s="1"/>
  <c r="BD8" i="1" a="1"/>
  <c r="BD8" i="1" s="1"/>
  <c r="P31" i="1" s="1"/>
  <c r="BB8" i="1"/>
  <c r="BC8" i="1" s="1"/>
  <c r="BD7" i="1" a="1"/>
  <c r="BD7" i="1" s="1"/>
  <c r="P30" i="1" s="1"/>
  <c r="BB7" i="1"/>
  <c r="BC7" i="1" s="1"/>
  <c r="BD6" i="1" a="1"/>
  <c r="BD6" i="1" s="1"/>
  <c r="P29" i="1" s="1"/>
  <c r="BB6" i="1"/>
  <c r="BC6" i="1" s="1"/>
  <c r="BD5" i="1" a="1"/>
  <c r="BD5" i="1" s="1"/>
  <c r="P28" i="1" s="1"/>
  <c r="BB5" i="1"/>
  <c r="BC5" i="1" s="1"/>
  <c r="BD4" i="1" a="1"/>
  <c r="BD4" i="1" s="1"/>
  <c r="P27" i="1" s="1"/>
  <c r="BB4" i="1"/>
  <c r="BC4" i="1" s="1"/>
  <c r="BD3" i="1" a="1"/>
  <c r="BD3" i="1" s="1"/>
  <c r="P26" i="1" s="1"/>
  <c r="BB3" i="1"/>
  <c r="BC3" i="1" s="1"/>
  <c r="AZ22" i="1" a="1"/>
  <c r="AZ22" i="1" s="1"/>
  <c r="O44" i="1" s="1"/>
  <c r="AX22" i="1"/>
  <c r="AY22" i="1" s="1"/>
  <c r="AZ21" i="1" a="1"/>
  <c r="AZ21" i="1" s="1"/>
  <c r="O43" i="1" s="1"/>
  <c r="AX21" i="1"/>
  <c r="AY21" i="1" s="1"/>
  <c r="AZ20" i="1" a="1"/>
  <c r="AZ20" i="1" s="1"/>
  <c r="O42" i="1" s="1"/>
  <c r="AX20" i="1"/>
  <c r="AY20" i="1" s="1"/>
  <c r="AZ19" i="1" a="1"/>
  <c r="AZ19" i="1" s="1"/>
  <c r="O41" i="1" s="1"/>
  <c r="AX19" i="1"/>
  <c r="AY19" i="1" s="1"/>
  <c r="AZ18" i="1" a="1"/>
  <c r="AZ18" i="1" s="1"/>
  <c r="O40" i="1" s="1"/>
  <c r="AX18" i="1"/>
  <c r="AY18" i="1" s="1"/>
  <c r="AZ17" i="1" a="1"/>
  <c r="AZ17" i="1" s="1"/>
  <c r="O39" i="1" s="1"/>
  <c r="AX17" i="1"/>
  <c r="AY17" i="1" s="1"/>
  <c r="AZ16" i="1" a="1"/>
  <c r="AZ16" i="1" s="1"/>
  <c r="O38" i="1" s="1"/>
  <c r="AX16" i="1"/>
  <c r="AY16" i="1" s="1"/>
  <c r="AZ15" i="1" a="1"/>
  <c r="AZ15" i="1" s="1"/>
  <c r="O37" i="1" s="1"/>
  <c r="AX15" i="1"/>
  <c r="AY15" i="1" s="1"/>
  <c r="AZ14" i="1" a="1"/>
  <c r="AZ14" i="1" s="1"/>
  <c r="O36" i="1" s="1"/>
  <c r="AX14" i="1"/>
  <c r="AY14" i="1" s="1"/>
  <c r="AZ13" i="1" a="1"/>
  <c r="AZ13" i="1" s="1"/>
  <c r="O35" i="1" s="1"/>
  <c r="AX13" i="1"/>
  <c r="AY13" i="1" s="1"/>
  <c r="AZ11" i="1" a="1"/>
  <c r="AZ11" i="1" s="1"/>
  <c r="O34" i="1" s="1"/>
  <c r="AX11" i="1"/>
  <c r="AY11" i="1" s="1"/>
  <c r="AZ10" i="1" a="1"/>
  <c r="AZ10" i="1" s="1"/>
  <c r="O33" i="1" s="1"/>
  <c r="AX10" i="1"/>
  <c r="AY10" i="1" s="1"/>
  <c r="AZ9" i="1" a="1"/>
  <c r="AZ9" i="1" s="1"/>
  <c r="O32" i="1" s="1"/>
  <c r="AX9" i="1"/>
  <c r="AY9" i="1" s="1"/>
  <c r="AZ8" i="1" a="1"/>
  <c r="AZ8" i="1" s="1"/>
  <c r="O31" i="1" s="1"/>
  <c r="AX8" i="1"/>
  <c r="AY8" i="1" s="1"/>
  <c r="AZ7" i="1" a="1"/>
  <c r="AZ7" i="1" s="1"/>
  <c r="O30" i="1" s="1"/>
  <c r="AX7" i="1"/>
  <c r="AY7" i="1" s="1"/>
  <c r="AZ6" i="1" a="1"/>
  <c r="AZ6" i="1" s="1"/>
  <c r="O29" i="1" s="1"/>
  <c r="AX6" i="1"/>
  <c r="AY6" i="1" s="1"/>
  <c r="AZ5" i="1" a="1"/>
  <c r="AZ5" i="1" s="1"/>
  <c r="O28" i="1" s="1"/>
  <c r="AX5" i="1"/>
  <c r="AY5" i="1" s="1"/>
  <c r="AZ4" i="1" a="1"/>
  <c r="AZ4" i="1" s="1"/>
  <c r="O27" i="1" s="1"/>
  <c r="AX4" i="1"/>
  <c r="AY4" i="1" s="1"/>
  <c r="AZ3" i="1" a="1"/>
  <c r="AZ3" i="1" s="1"/>
  <c r="O26" i="1" s="1"/>
  <c r="AX3" i="1"/>
  <c r="AY3" i="1" s="1"/>
  <c r="BN21" i="4" a="1"/>
  <c r="BN21" i="4" s="1"/>
  <c r="T43" i="4" s="1"/>
  <c r="BL21" i="4"/>
  <c r="BM21" i="4" s="1"/>
  <c r="BN20" i="4" a="1"/>
  <c r="BN20" i="4" s="1"/>
  <c r="T42" i="4" s="1"/>
  <c r="BL20" i="4"/>
  <c r="BM20" i="4" s="1"/>
  <c r="BN19" i="4" a="1"/>
  <c r="BN19" i="4" s="1"/>
  <c r="T41" i="4" s="1"/>
  <c r="BL19" i="4"/>
  <c r="BM19" i="4" s="1"/>
  <c r="BN18" i="4" a="1"/>
  <c r="BN18" i="4" s="1"/>
  <c r="T40" i="4" s="1"/>
  <c r="BL18" i="4"/>
  <c r="BM18" i="4" s="1"/>
  <c r="BN17" i="4" a="1"/>
  <c r="BN17" i="4" s="1"/>
  <c r="T39" i="4" s="1"/>
  <c r="BL17" i="4"/>
  <c r="BM17" i="4" s="1"/>
  <c r="BN16" i="4" a="1"/>
  <c r="BN16" i="4" s="1"/>
  <c r="T38" i="4" s="1"/>
  <c r="BL16" i="4"/>
  <c r="BM16" i="4" s="1"/>
  <c r="BN15" i="4" a="1"/>
  <c r="BN15" i="4" s="1"/>
  <c r="T37" i="4" s="1"/>
  <c r="BL15" i="4"/>
  <c r="BM15" i="4" s="1"/>
  <c r="BN14" i="4" a="1"/>
  <c r="BN14" i="4" s="1"/>
  <c r="T36" i="4" s="1"/>
  <c r="BL14" i="4"/>
  <c r="BM14" i="4" s="1"/>
  <c r="BN13" i="4" a="1"/>
  <c r="BN13" i="4" s="1"/>
  <c r="T35" i="4" s="1"/>
  <c r="BL13" i="4"/>
  <c r="BM13" i="4" s="1"/>
  <c r="BN12" i="4" a="1"/>
  <c r="BN12" i="4" s="1"/>
  <c r="T34" i="4" s="1"/>
  <c r="BL12" i="4"/>
  <c r="BM12" i="4" s="1"/>
  <c r="BN11" i="4" a="1"/>
  <c r="BN11" i="4" s="1"/>
  <c r="T33" i="4" s="1"/>
  <c r="BL11" i="4"/>
  <c r="BM11" i="4" s="1"/>
  <c r="BN10" i="4" a="1"/>
  <c r="BN10" i="4" s="1"/>
  <c r="T32" i="4" s="1"/>
  <c r="BL10" i="4"/>
  <c r="BM10" i="4" s="1"/>
  <c r="BN9" i="4" a="1"/>
  <c r="BN9" i="4" s="1"/>
  <c r="T31" i="4" s="1"/>
  <c r="BL9" i="4"/>
  <c r="BM9" i="4" s="1"/>
  <c r="BN8" i="4" a="1"/>
  <c r="BN8" i="4" s="1"/>
  <c r="T30" i="4" s="1"/>
  <c r="BL8" i="4"/>
  <c r="BM8" i="4" s="1"/>
  <c r="BN7" i="4" a="1"/>
  <c r="BN7" i="4" s="1"/>
  <c r="T29" i="4" s="1"/>
  <c r="BL7" i="4"/>
  <c r="BM7" i="4" s="1"/>
  <c r="BN6" i="4" a="1"/>
  <c r="BN6" i="4" s="1"/>
  <c r="T28" i="4" s="1"/>
  <c r="BL6" i="4"/>
  <c r="BM6" i="4" s="1"/>
  <c r="BN5" i="4" a="1"/>
  <c r="BN5" i="4" s="1"/>
  <c r="T27" i="4" s="1"/>
  <c r="BL5" i="4"/>
  <c r="BM5" i="4" s="1"/>
  <c r="BN4" i="4" a="1"/>
  <c r="BN4" i="4" s="1"/>
  <c r="T26" i="4" s="1"/>
  <c r="BL4" i="4"/>
  <c r="BM4" i="4" s="1"/>
  <c r="BN3" i="4" a="1"/>
  <c r="BN3" i="4" s="1"/>
  <c r="T25" i="4" s="1"/>
  <c r="BL3" i="4"/>
  <c r="BM3" i="4" s="1"/>
  <c r="BJ21" i="4" a="1"/>
  <c r="BJ21" i="4" s="1"/>
  <c r="S43" i="4" s="1"/>
  <c r="BH21" i="4"/>
  <c r="BI21" i="4" s="1"/>
  <c r="BJ20" i="4" a="1"/>
  <c r="BJ20" i="4" s="1"/>
  <c r="S42" i="4" s="1"/>
  <c r="BH20" i="4"/>
  <c r="BI20" i="4" s="1"/>
  <c r="BJ19" i="4" a="1"/>
  <c r="BJ19" i="4" s="1"/>
  <c r="S41" i="4" s="1"/>
  <c r="BH19" i="4"/>
  <c r="BI19" i="4" s="1"/>
  <c r="BJ18" i="4" a="1"/>
  <c r="BJ18" i="4" s="1"/>
  <c r="S40" i="4" s="1"/>
  <c r="BH18" i="4"/>
  <c r="BI18" i="4" s="1"/>
  <c r="BJ17" i="4" a="1"/>
  <c r="BJ17" i="4" s="1"/>
  <c r="S39" i="4" s="1"/>
  <c r="BH17" i="4"/>
  <c r="BI17" i="4" s="1"/>
  <c r="BJ16" i="4" a="1"/>
  <c r="BJ16" i="4" s="1"/>
  <c r="S38" i="4" s="1"/>
  <c r="BH16" i="4"/>
  <c r="BI16" i="4" s="1"/>
  <c r="BJ15" i="4" a="1"/>
  <c r="BJ15" i="4" s="1"/>
  <c r="S37" i="4" s="1"/>
  <c r="BH15" i="4"/>
  <c r="BI15" i="4" s="1"/>
  <c r="BJ14" i="4" a="1"/>
  <c r="BJ14" i="4" s="1"/>
  <c r="S36" i="4" s="1"/>
  <c r="BH14" i="4"/>
  <c r="BI14" i="4" s="1"/>
  <c r="BJ13" i="4" a="1"/>
  <c r="BJ13" i="4" s="1"/>
  <c r="S35" i="4" s="1"/>
  <c r="BH13" i="4"/>
  <c r="BI13" i="4" s="1"/>
  <c r="BJ12" i="4" a="1"/>
  <c r="BJ12" i="4" s="1"/>
  <c r="S34" i="4" s="1"/>
  <c r="BH12" i="4"/>
  <c r="BI12" i="4" s="1"/>
  <c r="BJ11" i="4" a="1"/>
  <c r="BJ11" i="4" s="1"/>
  <c r="S33" i="4" s="1"/>
  <c r="BH11" i="4"/>
  <c r="BI11" i="4" s="1"/>
  <c r="BJ10" i="4" a="1"/>
  <c r="BJ10" i="4" s="1"/>
  <c r="S32" i="4" s="1"/>
  <c r="BH10" i="4"/>
  <c r="BI10" i="4" s="1"/>
  <c r="BJ9" i="4" a="1"/>
  <c r="BJ9" i="4" s="1"/>
  <c r="S31" i="4" s="1"/>
  <c r="BH9" i="4"/>
  <c r="BI9" i="4" s="1"/>
  <c r="BJ8" i="4" a="1"/>
  <c r="BJ8" i="4" s="1"/>
  <c r="S30" i="4" s="1"/>
  <c r="BH8" i="4"/>
  <c r="BI8" i="4" s="1"/>
  <c r="BJ7" i="4" a="1"/>
  <c r="BJ7" i="4" s="1"/>
  <c r="S29" i="4" s="1"/>
  <c r="BH7" i="4"/>
  <c r="BI7" i="4" s="1"/>
  <c r="BJ6" i="4" a="1"/>
  <c r="BJ6" i="4" s="1"/>
  <c r="S28" i="4" s="1"/>
  <c r="BH6" i="4"/>
  <c r="BI6" i="4" s="1"/>
  <c r="BJ5" i="4" a="1"/>
  <c r="BJ5" i="4" s="1"/>
  <c r="S27" i="4" s="1"/>
  <c r="BH5" i="4"/>
  <c r="BI5" i="4" s="1"/>
  <c r="BJ4" i="4" a="1"/>
  <c r="BJ4" i="4" s="1"/>
  <c r="S26" i="4" s="1"/>
  <c r="BH4" i="4"/>
  <c r="BI4" i="4" s="1"/>
  <c r="BJ3" i="4" a="1"/>
  <c r="BJ3" i="4" s="1"/>
  <c r="S25" i="4" s="1"/>
  <c r="BH3" i="4"/>
  <c r="BI3" i="4" s="1"/>
  <c r="BF21" i="4" a="1"/>
  <c r="BF21" i="4" s="1"/>
  <c r="R43" i="4" s="1"/>
  <c r="BD21" i="4"/>
  <c r="BE21" i="4" s="1"/>
  <c r="BF20" i="4" a="1"/>
  <c r="BF20" i="4" s="1"/>
  <c r="R42" i="4" s="1"/>
  <c r="BD20" i="4"/>
  <c r="BE20" i="4" s="1"/>
  <c r="BF19" i="4" a="1"/>
  <c r="BF19" i="4" s="1"/>
  <c r="R41" i="4" s="1"/>
  <c r="BD19" i="4"/>
  <c r="BE19" i="4" s="1"/>
  <c r="BF18" i="4" a="1"/>
  <c r="BF18" i="4" s="1"/>
  <c r="R40" i="4" s="1"/>
  <c r="BD18" i="4"/>
  <c r="BE18" i="4" s="1"/>
  <c r="BF17" i="4" a="1"/>
  <c r="BF17" i="4" s="1"/>
  <c r="R39" i="4" s="1"/>
  <c r="BD17" i="4"/>
  <c r="BE17" i="4" s="1"/>
  <c r="BF16" i="4" a="1"/>
  <c r="BF16" i="4" s="1"/>
  <c r="R38" i="4" s="1"/>
  <c r="BD16" i="4"/>
  <c r="BE16" i="4" s="1"/>
  <c r="BF15" i="4" a="1"/>
  <c r="BF15" i="4" s="1"/>
  <c r="R37" i="4" s="1"/>
  <c r="BD15" i="4"/>
  <c r="BE15" i="4" s="1"/>
  <c r="BF14" i="4" a="1"/>
  <c r="BF14" i="4" s="1"/>
  <c r="R36" i="4" s="1"/>
  <c r="BD14" i="4"/>
  <c r="BE14" i="4" s="1"/>
  <c r="BF13" i="4" a="1"/>
  <c r="BF13" i="4" s="1"/>
  <c r="R35" i="4" s="1"/>
  <c r="BD13" i="4"/>
  <c r="BE13" i="4" s="1"/>
  <c r="BF12" i="4" a="1"/>
  <c r="BF12" i="4" s="1"/>
  <c r="R34" i="4" s="1"/>
  <c r="BD12" i="4"/>
  <c r="BE12" i="4" s="1"/>
  <c r="BF11" i="4" a="1"/>
  <c r="BF11" i="4" s="1"/>
  <c r="R33" i="4" s="1"/>
  <c r="BD11" i="4"/>
  <c r="BE11" i="4" s="1"/>
  <c r="BF10" i="4" a="1"/>
  <c r="BF10" i="4" s="1"/>
  <c r="R32" i="4" s="1"/>
  <c r="BD10" i="4"/>
  <c r="BE10" i="4" s="1"/>
  <c r="BF9" i="4" a="1"/>
  <c r="BF9" i="4" s="1"/>
  <c r="R31" i="4" s="1"/>
  <c r="BD9" i="4"/>
  <c r="BE9" i="4" s="1"/>
  <c r="BF8" i="4" a="1"/>
  <c r="BF8" i="4" s="1"/>
  <c r="R30" i="4" s="1"/>
  <c r="BD8" i="4"/>
  <c r="BE8" i="4" s="1"/>
  <c r="BF7" i="4" a="1"/>
  <c r="BF7" i="4" s="1"/>
  <c r="R29" i="4" s="1"/>
  <c r="BD7" i="4"/>
  <c r="BE7" i="4" s="1"/>
  <c r="BF6" i="4" a="1"/>
  <c r="BF6" i="4" s="1"/>
  <c r="R28" i="4" s="1"/>
  <c r="BD6" i="4"/>
  <c r="BE6" i="4" s="1"/>
  <c r="BF5" i="4" a="1"/>
  <c r="BF5" i="4" s="1"/>
  <c r="R27" i="4" s="1"/>
  <c r="BD5" i="4"/>
  <c r="BE5" i="4" s="1"/>
  <c r="BF4" i="4" a="1"/>
  <c r="BF4" i="4" s="1"/>
  <c r="R26" i="4" s="1"/>
  <c r="BD4" i="4"/>
  <c r="BE4" i="4" s="1"/>
  <c r="BF3" i="4" a="1"/>
  <c r="BF3" i="4" s="1"/>
  <c r="R25" i="4" s="1"/>
  <c r="BD3" i="4"/>
  <c r="BE3" i="4" s="1"/>
  <c r="BB21" i="4" a="1"/>
  <c r="BB21" i="4" s="1"/>
  <c r="Q43" i="4" s="1"/>
  <c r="AZ21" i="4"/>
  <c r="BA21" i="4" s="1"/>
  <c r="BB20" i="4" a="1"/>
  <c r="BB20" i="4" s="1"/>
  <c r="Q42" i="4" s="1"/>
  <c r="AZ20" i="4"/>
  <c r="BA20" i="4" s="1"/>
  <c r="BB19" i="4" a="1"/>
  <c r="BB19" i="4" s="1"/>
  <c r="Q41" i="4" s="1"/>
  <c r="AZ19" i="4"/>
  <c r="BA19" i="4" s="1"/>
  <c r="BB18" i="4" a="1"/>
  <c r="BB18" i="4" s="1"/>
  <c r="Q40" i="4" s="1"/>
  <c r="AZ18" i="4"/>
  <c r="BA18" i="4" s="1"/>
  <c r="BB17" i="4" a="1"/>
  <c r="BB17" i="4" s="1"/>
  <c r="Q39" i="4" s="1"/>
  <c r="AZ17" i="4"/>
  <c r="BA17" i="4" s="1"/>
  <c r="BB16" i="4" a="1"/>
  <c r="BB16" i="4" s="1"/>
  <c r="Q38" i="4" s="1"/>
  <c r="AZ16" i="4"/>
  <c r="BA16" i="4" s="1"/>
  <c r="BB15" i="4" a="1"/>
  <c r="BB15" i="4" s="1"/>
  <c r="Q37" i="4" s="1"/>
  <c r="AZ15" i="4"/>
  <c r="BA15" i="4" s="1"/>
  <c r="BB14" i="4" a="1"/>
  <c r="BB14" i="4" s="1"/>
  <c r="Q36" i="4" s="1"/>
  <c r="AZ14" i="4"/>
  <c r="BA14" i="4" s="1"/>
  <c r="BB13" i="4" a="1"/>
  <c r="BB13" i="4" s="1"/>
  <c r="Q35" i="4" s="1"/>
  <c r="AZ13" i="4"/>
  <c r="BA13" i="4" s="1"/>
  <c r="BB12" i="4" a="1"/>
  <c r="BB12" i="4" s="1"/>
  <c r="Q34" i="4" s="1"/>
  <c r="AZ12" i="4"/>
  <c r="BA12" i="4" s="1"/>
  <c r="BB11" i="4" a="1"/>
  <c r="BB11" i="4" s="1"/>
  <c r="Q33" i="4" s="1"/>
  <c r="AZ11" i="4"/>
  <c r="BA11" i="4" s="1"/>
  <c r="BB10" i="4" a="1"/>
  <c r="BB10" i="4" s="1"/>
  <c r="Q32" i="4" s="1"/>
  <c r="AZ10" i="4"/>
  <c r="BA10" i="4" s="1"/>
  <c r="BB9" i="4" a="1"/>
  <c r="BB9" i="4" s="1"/>
  <c r="Q31" i="4" s="1"/>
  <c r="AZ9" i="4"/>
  <c r="BA9" i="4" s="1"/>
  <c r="BB8" i="4" a="1"/>
  <c r="BB8" i="4" s="1"/>
  <c r="Q30" i="4" s="1"/>
  <c r="AZ8" i="4"/>
  <c r="BA8" i="4" s="1"/>
  <c r="BB7" i="4" a="1"/>
  <c r="BB7" i="4" s="1"/>
  <c r="Q29" i="4" s="1"/>
  <c r="AZ7" i="4"/>
  <c r="BA7" i="4" s="1"/>
  <c r="BB6" i="4" a="1"/>
  <c r="BB6" i="4" s="1"/>
  <c r="Q28" i="4" s="1"/>
  <c r="AZ6" i="4"/>
  <c r="BA6" i="4" s="1"/>
  <c r="BB5" i="4" a="1"/>
  <c r="BB5" i="4" s="1"/>
  <c r="Q27" i="4" s="1"/>
  <c r="AZ5" i="4"/>
  <c r="BA5" i="4" s="1"/>
  <c r="BB4" i="4" a="1"/>
  <c r="BB4" i="4" s="1"/>
  <c r="Q26" i="4" s="1"/>
  <c r="AZ4" i="4"/>
  <c r="BA4" i="4" s="1"/>
  <c r="BB3" i="4" a="1"/>
  <c r="BB3" i="4" s="1"/>
  <c r="Q25" i="4" s="1"/>
  <c r="AZ3" i="4"/>
  <c r="BA3" i="4" s="1"/>
  <c r="H3" i="3"/>
  <c r="H4" i="3"/>
  <c r="H5" i="3"/>
  <c r="H6" i="3"/>
  <c r="H7" i="3"/>
  <c r="H8" i="3"/>
  <c r="H9" i="3"/>
  <c r="H10" i="3"/>
  <c r="H11" i="3"/>
  <c r="H13" i="3"/>
  <c r="H15" i="3"/>
  <c r="H16" i="3"/>
  <c r="H17" i="3"/>
  <c r="H18" i="3"/>
  <c r="H19" i="3"/>
  <c r="H20" i="3"/>
  <c r="H22" i="3"/>
  <c r="H2" i="3"/>
  <c r="A11" i="5"/>
  <c r="A9" i="5"/>
  <c r="A4" i="5"/>
  <c r="A7" i="5"/>
  <c r="A8" i="5"/>
  <c r="A12" i="5"/>
  <c r="A13" i="5"/>
  <c r="A2" i="5"/>
  <c r="A5" i="5"/>
  <c r="A10" i="5"/>
  <c r="A6" i="5"/>
  <c r="A14" i="5"/>
  <c r="A15" i="5"/>
  <c r="A16" i="5"/>
  <c r="A17" i="5"/>
  <c r="A18" i="5"/>
  <c r="A19" i="5"/>
  <c r="A3" i="5"/>
  <c r="U44" i="4" l="1"/>
  <c r="W44" i="4"/>
  <c r="R15" i="4" a="1"/>
  <c r="R15" i="4" s="1"/>
  <c r="AV22" i="1" a="1"/>
  <c r="AV22" i="1" s="1"/>
  <c r="N44" i="1" s="1"/>
  <c r="AT22" i="1"/>
  <c r="AU22" i="1" s="1"/>
  <c r="AV21" i="1" a="1"/>
  <c r="AV21" i="1" s="1"/>
  <c r="N43" i="1" s="1"/>
  <c r="AT21" i="1"/>
  <c r="AU21" i="1" s="1"/>
  <c r="AV20" i="1" a="1"/>
  <c r="AV20" i="1" s="1"/>
  <c r="N42" i="1" s="1"/>
  <c r="AT20" i="1"/>
  <c r="AU20" i="1" s="1"/>
  <c r="AV19" i="1" a="1"/>
  <c r="AV19" i="1" s="1"/>
  <c r="N41" i="1" s="1"/>
  <c r="AT19" i="1"/>
  <c r="AU19" i="1" s="1"/>
  <c r="AV18" i="1" a="1"/>
  <c r="AV18" i="1" s="1"/>
  <c r="N40" i="1" s="1"/>
  <c r="AT18" i="1"/>
  <c r="AU18" i="1" s="1"/>
  <c r="AV17" i="1" a="1"/>
  <c r="AV17" i="1" s="1"/>
  <c r="N39" i="1" s="1"/>
  <c r="AT17" i="1"/>
  <c r="AU17" i="1" s="1"/>
  <c r="AV16" i="1" a="1"/>
  <c r="AV16" i="1" s="1"/>
  <c r="N38" i="1" s="1"/>
  <c r="AT16" i="1"/>
  <c r="AU16" i="1" s="1"/>
  <c r="AV15" i="1" a="1"/>
  <c r="AV15" i="1" s="1"/>
  <c r="N37" i="1" s="1"/>
  <c r="AT15" i="1"/>
  <c r="AU15" i="1" s="1"/>
  <c r="AV14" i="1" a="1"/>
  <c r="AV14" i="1" s="1"/>
  <c r="N36" i="1" s="1"/>
  <c r="AT14" i="1"/>
  <c r="AU14" i="1" s="1"/>
  <c r="AV13" i="1" a="1"/>
  <c r="AV13" i="1" s="1"/>
  <c r="N35" i="1" s="1"/>
  <c r="AT13" i="1"/>
  <c r="AU13" i="1" s="1"/>
  <c r="AV11" i="1" a="1"/>
  <c r="AV11" i="1" s="1"/>
  <c r="N34" i="1" s="1"/>
  <c r="AT11" i="1"/>
  <c r="AU11" i="1" s="1"/>
  <c r="AV10" i="1" a="1"/>
  <c r="AV10" i="1" s="1"/>
  <c r="N33" i="1" s="1"/>
  <c r="AT10" i="1"/>
  <c r="AU10" i="1" s="1"/>
  <c r="AV9" i="1" a="1"/>
  <c r="AV9" i="1" s="1"/>
  <c r="N32" i="1" s="1"/>
  <c r="AT9" i="1"/>
  <c r="AU9" i="1" s="1"/>
  <c r="AV8" i="1" a="1"/>
  <c r="AV8" i="1" s="1"/>
  <c r="N31" i="1" s="1"/>
  <c r="AT8" i="1"/>
  <c r="AU8" i="1" s="1"/>
  <c r="AV7" i="1" a="1"/>
  <c r="AV7" i="1" s="1"/>
  <c r="N30" i="1" s="1"/>
  <c r="AT7" i="1"/>
  <c r="AU7" i="1" s="1"/>
  <c r="AV6" i="1" a="1"/>
  <c r="AV6" i="1" s="1"/>
  <c r="N29" i="1" s="1"/>
  <c r="AT6" i="1"/>
  <c r="AU6" i="1" s="1"/>
  <c r="AV5" i="1" a="1"/>
  <c r="AV5" i="1" s="1"/>
  <c r="N28" i="1" s="1"/>
  <c r="AT5" i="1"/>
  <c r="AU5" i="1" s="1"/>
  <c r="AV4" i="1" a="1"/>
  <c r="AV4" i="1" s="1"/>
  <c r="N27" i="1" s="1"/>
  <c r="AT4" i="1"/>
  <c r="AU4" i="1" s="1"/>
  <c r="AV3" i="1" a="1"/>
  <c r="AV3" i="1" s="1"/>
  <c r="N26" i="1" s="1"/>
  <c r="AT3" i="1"/>
  <c r="AU3" i="1" s="1"/>
  <c r="AR22" i="1" a="1"/>
  <c r="AR22" i="1" s="1"/>
  <c r="M44" i="1" s="1"/>
  <c r="AP22" i="1"/>
  <c r="AQ22" i="1" s="1"/>
  <c r="AR21" i="1" a="1"/>
  <c r="AR21" i="1" s="1"/>
  <c r="M43" i="1" s="1"/>
  <c r="AP21" i="1"/>
  <c r="AQ21" i="1" s="1"/>
  <c r="AR20" i="1" a="1"/>
  <c r="AR20" i="1" s="1"/>
  <c r="M42" i="1" s="1"/>
  <c r="AP20" i="1"/>
  <c r="AQ20" i="1" s="1"/>
  <c r="AR19" i="1" a="1"/>
  <c r="AR19" i="1" s="1"/>
  <c r="M41" i="1" s="1"/>
  <c r="AP19" i="1"/>
  <c r="AQ19" i="1" s="1"/>
  <c r="AR18" i="1" a="1"/>
  <c r="AR18" i="1" s="1"/>
  <c r="M40" i="1" s="1"/>
  <c r="AP18" i="1"/>
  <c r="AQ18" i="1" s="1"/>
  <c r="AR17" i="1" a="1"/>
  <c r="AR17" i="1" s="1"/>
  <c r="M39" i="1" s="1"/>
  <c r="AP17" i="1"/>
  <c r="AQ17" i="1" s="1"/>
  <c r="AR16" i="1" a="1"/>
  <c r="AR16" i="1" s="1"/>
  <c r="M38" i="1" s="1"/>
  <c r="AP16" i="1"/>
  <c r="AQ16" i="1" s="1"/>
  <c r="AR15" i="1" a="1"/>
  <c r="AR15" i="1" s="1"/>
  <c r="M37" i="1" s="1"/>
  <c r="AP15" i="1"/>
  <c r="AQ15" i="1" s="1"/>
  <c r="AR14" i="1" a="1"/>
  <c r="AR14" i="1" s="1"/>
  <c r="M36" i="1" s="1"/>
  <c r="AP14" i="1"/>
  <c r="AQ14" i="1" s="1"/>
  <c r="AR13" i="1" a="1"/>
  <c r="AR13" i="1" s="1"/>
  <c r="M35" i="1" s="1"/>
  <c r="AP13" i="1"/>
  <c r="AQ13" i="1" s="1"/>
  <c r="AR11" i="1" a="1"/>
  <c r="AR11" i="1" s="1"/>
  <c r="M34" i="1" s="1"/>
  <c r="AP11" i="1"/>
  <c r="AQ11" i="1" s="1"/>
  <c r="AR10" i="1" a="1"/>
  <c r="AR10" i="1" s="1"/>
  <c r="M33" i="1" s="1"/>
  <c r="AP10" i="1"/>
  <c r="AQ10" i="1" s="1"/>
  <c r="AR9" i="1" a="1"/>
  <c r="AR9" i="1" s="1"/>
  <c r="M32" i="1" s="1"/>
  <c r="AP9" i="1"/>
  <c r="AQ9" i="1" s="1"/>
  <c r="AR8" i="1" a="1"/>
  <c r="AR8" i="1" s="1"/>
  <c r="M31" i="1" s="1"/>
  <c r="AP8" i="1"/>
  <c r="AQ8" i="1" s="1"/>
  <c r="AR7" i="1" a="1"/>
  <c r="AR7" i="1" s="1"/>
  <c r="M30" i="1" s="1"/>
  <c r="AP7" i="1"/>
  <c r="AQ7" i="1" s="1"/>
  <c r="AR6" i="1" a="1"/>
  <c r="AR6" i="1" s="1"/>
  <c r="M29" i="1" s="1"/>
  <c r="AP6" i="1"/>
  <c r="AQ6" i="1" s="1"/>
  <c r="AR5" i="1" a="1"/>
  <c r="AR5" i="1" s="1"/>
  <c r="M28" i="1" s="1"/>
  <c r="AP5" i="1"/>
  <c r="AQ5" i="1" s="1"/>
  <c r="AR4" i="1" a="1"/>
  <c r="AR4" i="1" s="1"/>
  <c r="M27" i="1" s="1"/>
  <c r="AP4" i="1"/>
  <c r="AQ4" i="1" s="1"/>
  <c r="AR3" i="1" a="1"/>
  <c r="AR3" i="1" s="1"/>
  <c r="M26" i="1" s="1"/>
  <c r="AP3" i="1"/>
  <c r="AQ3" i="1" s="1"/>
  <c r="AN22" i="1" a="1"/>
  <c r="AN22" i="1" s="1"/>
  <c r="L44" i="1" s="1"/>
  <c r="AL22" i="1"/>
  <c r="AM22" i="1" s="1"/>
  <c r="AN21" i="1" a="1"/>
  <c r="AN21" i="1" s="1"/>
  <c r="L43" i="1" s="1"/>
  <c r="AL21" i="1"/>
  <c r="AM21" i="1" s="1"/>
  <c r="AN20" i="1" a="1"/>
  <c r="AN20" i="1" s="1"/>
  <c r="L42" i="1" s="1"/>
  <c r="AL20" i="1"/>
  <c r="AM20" i="1" s="1"/>
  <c r="AN19" i="1" a="1"/>
  <c r="AN19" i="1" s="1"/>
  <c r="L41" i="1" s="1"/>
  <c r="AL19" i="1"/>
  <c r="AM19" i="1" s="1"/>
  <c r="AN18" i="1" a="1"/>
  <c r="AN18" i="1" s="1"/>
  <c r="L40" i="1" s="1"/>
  <c r="AL18" i="1"/>
  <c r="AM18" i="1" s="1"/>
  <c r="AN17" i="1" a="1"/>
  <c r="AN17" i="1" s="1"/>
  <c r="L39" i="1" s="1"/>
  <c r="AL17" i="1"/>
  <c r="AM17" i="1" s="1"/>
  <c r="AN16" i="1" a="1"/>
  <c r="AN16" i="1" s="1"/>
  <c r="L38" i="1" s="1"/>
  <c r="AL16" i="1"/>
  <c r="AM16" i="1" s="1"/>
  <c r="AN15" i="1" a="1"/>
  <c r="AN15" i="1" s="1"/>
  <c r="L37" i="1" s="1"/>
  <c r="AL15" i="1"/>
  <c r="AM15" i="1" s="1"/>
  <c r="AN14" i="1" a="1"/>
  <c r="AN14" i="1" s="1"/>
  <c r="L36" i="1" s="1"/>
  <c r="AL14" i="1"/>
  <c r="AM14" i="1" s="1"/>
  <c r="AL13" i="1"/>
  <c r="AL11" i="1"/>
  <c r="AL10" i="1"/>
  <c r="AM10" i="1" s="1"/>
  <c r="AL9" i="1"/>
  <c r="AL8" i="1"/>
  <c r="AL7" i="1"/>
  <c r="AL6" i="1"/>
  <c r="AN7" i="1" s="1" a="1"/>
  <c r="AN7" i="1" s="1"/>
  <c r="L30" i="1" s="1"/>
  <c r="AL5" i="1"/>
  <c r="AL4" i="1"/>
  <c r="AL3" i="1"/>
  <c r="AJ22" i="1" a="1"/>
  <c r="AJ22" i="1" s="1"/>
  <c r="AH22" i="1"/>
  <c r="AI22" i="1" s="1"/>
  <c r="AJ21" i="1" a="1"/>
  <c r="AJ21" i="1" s="1"/>
  <c r="AH21" i="1"/>
  <c r="AI21" i="1" s="1"/>
  <c r="AJ20" i="1" a="1"/>
  <c r="AJ20" i="1" s="1"/>
  <c r="AH20" i="1"/>
  <c r="AI20" i="1" s="1"/>
  <c r="AJ19" i="1" a="1"/>
  <c r="AJ19" i="1" s="1"/>
  <c r="AH19" i="1"/>
  <c r="AI19" i="1" s="1"/>
  <c r="AJ18" i="1" a="1"/>
  <c r="AJ18" i="1" s="1"/>
  <c r="AH18" i="1"/>
  <c r="AI18" i="1" s="1"/>
  <c r="AJ17" i="1" a="1"/>
  <c r="AJ17" i="1" s="1"/>
  <c r="AH17" i="1"/>
  <c r="AI17" i="1" s="1"/>
  <c r="AJ16" i="1" a="1"/>
  <c r="AJ16" i="1" s="1"/>
  <c r="AH16" i="1"/>
  <c r="AI16" i="1" s="1"/>
  <c r="AJ15" i="1" a="1"/>
  <c r="AJ15" i="1" s="1"/>
  <c r="AH15" i="1"/>
  <c r="AI15" i="1" s="1"/>
  <c r="AJ14" i="1" a="1"/>
  <c r="AJ14" i="1" s="1"/>
  <c r="AH14" i="1"/>
  <c r="AI14" i="1" s="1"/>
  <c r="AH13" i="1"/>
  <c r="AH11" i="1"/>
  <c r="AI11" i="1" s="1"/>
  <c r="AH10" i="1"/>
  <c r="AI10" i="1" s="1"/>
  <c r="AH9" i="1"/>
  <c r="AH8" i="1"/>
  <c r="AI8" i="1" s="1"/>
  <c r="AH6" i="1"/>
  <c r="AI6" i="1" s="1"/>
  <c r="AH5" i="1"/>
  <c r="AH4" i="1"/>
  <c r="AH3" i="1"/>
  <c r="AI3" i="1" s="1"/>
  <c r="AF22" i="1" a="1"/>
  <c r="AF22" i="1" s="1"/>
  <c r="AD22" i="1"/>
  <c r="AE22" i="1" s="1"/>
  <c r="AF21" i="1" a="1"/>
  <c r="AF21" i="1" s="1"/>
  <c r="AD21" i="1"/>
  <c r="AE21" i="1" s="1"/>
  <c r="AF20" i="1" a="1"/>
  <c r="AF20" i="1" s="1"/>
  <c r="AD20" i="1"/>
  <c r="AE20" i="1" s="1"/>
  <c r="AF19" i="1" a="1"/>
  <c r="AF19" i="1" s="1"/>
  <c r="AD19" i="1"/>
  <c r="AE19" i="1" s="1"/>
  <c r="AF18" i="1" a="1"/>
  <c r="AF18" i="1" s="1"/>
  <c r="AD18" i="1"/>
  <c r="AE18" i="1" s="1"/>
  <c r="AF17" i="1" a="1"/>
  <c r="AF17" i="1" s="1"/>
  <c r="AD17" i="1"/>
  <c r="AE17" i="1" s="1"/>
  <c r="AF16" i="1" a="1"/>
  <c r="AF16" i="1" s="1"/>
  <c r="AD16" i="1"/>
  <c r="AE16" i="1" s="1"/>
  <c r="AF15" i="1" a="1"/>
  <c r="AF15" i="1" s="1"/>
  <c r="AD15" i="1"/>
  <c r="AE15" i="1" s="1"/>
  <c r="AF14" i="1" a="1"/>
  <c r="AF14" i="1" s="1"/>
  <c r="AD14" i="1"/>
  <c r="AE14" i="1" s="1"/>
  <c r="AD13" i="1"/>
  <c r="AD11" i="1"/>
  <c r="AE11" i="1" s="1"/>
  <c r="AD10" i="1"/>
  <c r="AE10" i="1" s="1"/>
  <c r="AD9" i="1"/>
  <c r="AE9" i="1" s="1"/>
  <c r="AD8" i="1"/>
  <c r="AD6" i="1"/>
  <c r="AD5" i="1"/>
  <c r="AE5" i="1" s="1"/>
  <c r="AD4" i="1"/>
  <c r="AD3" i="1"/>
  <c r="AE3" i="1" s="1"/>
  <c r="AB22" i="1" a="1"/>
  <c r="AB22" i="1" s="1"/>
  <c r="Z22" i="1"/>
  <c r="AA22" i="1" s="1"/>
  <c r="AB21" i="1" a="1"/>
  <c r="AB21" i="1" s="1"/>
  <c r="Z21" i="1"/>
  <c r="AA21" i="1" s="1"/>
  <c r="AB20" i="1" a="1"/>
  <c r="AB20" i="1" s="1"/>
  <c r="Z20" i="1"/>
  <c r="AA20" i="1" s="1"/>
  <c r="AB19" i="1" a="1"/>
  <c r="AB19" i="1" s="1"/>
  <c r="Z19" i="1"/>
  <c r="AA19" i="1" s="1"/>
  <c r="AB18" i="1" a="1"/>
  <c r="AB18" i="1" s="1"/>
  <c r="Z18" i="1"/>
  <c r="AA18" i="1" s="1"/>
  <c r="AB17" i="1" a="1"/>
  <c r="AB17" i="1" s="1"/>
  <c r="Z17" i="1"/>
  <c r="AA17" i="1" s="1"/>
  <c r="AB16" i="1" a="1"/>
  <c r="AB16" i="1" s="1"/>
  <c r="Z16" i="1"/>
  <c r="AA16" i="1" s="1"/>
  <c r="AB15" i="1" a="1"/>
  <c r="AB15" i="1" s="1"/>
  <c r="Z15" i="1"/>
  <c r="AA15" i="1" s="1"/>
  <c r="AB14" i="1" a="1"/>
  <c r="AB14" i="1" s="1"/>
  <c r="Z14" i="1"/>
  <c r="AA14" i="1" s="1"/>
  <c r="Z13" i="1"/>
  <c r="Z11" i="1"/>
  <c r="Z10" i="1"/>
  <c r="Z9" i="1"/>
  <c r="Z8" i="1"/>
  <c r="Z6" i="1"/>
  <c r="Z5" i="1"/>
  <c r="Z4" i="1"/>
  <c r="Z3" i="1"/>
  <c r="X22" i="1" a="1"/>
  <c r="X22" i="1" s="1"/>
  <c r="V22" i="1"/>
  <c r="W22" i="1" s="1"/>
  <c r="X21" i="1" a="1"/>
  <c r="X21" i="1" s="1"/>
  <c r="V21" i="1"/>
  <c r="W21" i="1" s="1"/>
  <c r="X20" i="1" a="1"/>
  <c r="X20" i="1" s="1"/>
  <c r="V20" i="1"/>
  <c r="W20" i="1" s="1"/>
  <c r="X19" i="1" a="1"/>
  <c r="X19" i="1" s="1"/>
  <c r="V19" i="1"/>
  <c r="W19" i="1" s="1"/>
  <c r="X18" i="1" a="1"/>
  <c r="X18" i="1" s="1"/>
  <c r="V18" i="1"/>
  <c r="W18" i="1" s="1"/>
  <c r="X17" i="1" a="1"/>
  <c r="X17" i="1" s="1"/>
  <c r="V17" i="1"/>
  <c r="W17" i="1" s="1"/>
  <c r="X16" i="1" a="1"/>
  <c r="X16" i="1" s="1"/>
  <c r="V16" i="1"/>
  <c r="W16" i="1" s="1"/>
  <c r="X15" i="1" a="1"/>
  <c r="X15" i="1" s="1"/>
  <c r="V15" i="1"/>
  <c r="W15" i="1" s="1"/>
  <c r="X14" i="1" a="1"/>
  <c r="X14" i="1" s="1"/>
  <c r="V14" i="1"/>
  <c r="W14" i="1" s="1"/>
  <c r="V13" i="1"/>
  <c r="X12" i="1" s="1" a="1"/>
  <c r="X12" i="1" s="1"/>
  <c r="V11" i="1"/>
  <c r="W11" i="1" s="1"/>
  <c r="V10" i="1"/>
  <c r="V9" i="1"/>
  <c r="V8" i="1"/>
  <c r="V6" i="1"/>
  <c r="V5" i="1"/>
  <c r="V4" i="1"/>
  <c r="V3" i="1"/>
  <c r="T22" i="1" a="1"/>
  <c r="T22" i="1" s="1"/>
  <c r="R22" i="1"/>
  <c r="S22" i="1" s="1"/>
  <c r="T21" i="1" a="1"/>
  <c r="T21" i="1" s="1"/>
  <c r="R21" i="1"/>
  <c r="S21" i="1" s="1"/>
  <c r="T20" i="1" a="1"/>
  <c r="T20" i="1" s="1"/>
  <c r="R20" i="1"/>
  <c r="S20" i="1" s="1"/>
  <c r="T19" i="1" a="1"/>
  <c r="T19" i="1" s="1"/>
  <c r="R19" i="1"/>
  <c r="S19" i="1" s="1"/>
  <c r="T18" i="1" a="1"/>
  <c r="T18" i="1" s="1"/>
  <c r="R18" i="1"/>
  <c r="S18" i="1" s="1"/>
  <c r="T17" i="1" a="1"/>
  <c r="T17" i="1" s="1"/>
  <c r="R17" i="1"/>
  <c r="S17" i="1" s="1"/>
  <c r="T16" i="1" a="1"/>
  <c r="T16" i="1" s="1"/>
  <c r="R16" i="1"/>
  <c r="S16" i="1" s="1"/>
  <c r="T15" i="1" a="1"/>
  <c r="T15" i="1" s="1"/>
  <c r="R15" i="1"/>
  <c r="S15" i="1" s="1"/>
  <c r="T14" i="1" a="1"/>
  <c r="T14" i="1" s="1"/>
  <c r="R14" i="1"/>
  <c r="S14" i="1" s="1"/>
  <c r="R13" i="1"/>
  <c r="S13" i="1" s="1"/>
  <c r="R11" i="1"/>
  <c r="S11" i="1" s="1"/>
  <c r="R10" i="1"/>
  <c r="R9" i="1"/>
  <c r="R8" i="1"/>
  <c r="R6" i="1"/>
  <c r="R5" i="1"/>
  <c r="R4" i="1"/>
  <c r="R3" i="1"/>
  <c r="P22" i="1" a="1"/>
  <c r="P22" i="1" s="1"/>
  <c r="N22" i="1"/>
  <c r="O22" i="1" s="1"/>
  <c r="P21" i="1" a="1"/>
  <c r="P21" i="1" s="1"/>
  <c r="N21" i="1"/>
  <c r="O21" i="1" s="1"/>
  <c r="P20" i="1" a="1"/>
  <c r="P20" i="1" s="1"/>
  <c r="N20" i="1"/>
  <c r="O20" i="1" s="1"/>
  <c r="P19" i="1" a="1"/>
  <c r="P19" i="1" s="1"/>
  <c r="N19" i="1"/>
  <c r="O19" i="1" s="1"/>
  <c r="P18" i="1" a="1"/>
  <c r="P18" i="1" s="1"/>
  <c r="N18" i="1"/>
  <c r="O18" i="1" s="1"/>
  <c r="P17" i="1" a="1"/>
  <c r="P17" i="1" s="1"/>
  <c r="N17" i="1"/>
  <c r="O17" i="1" s="1"/>
  <c r="P16" i="1" a="1"/>
  <c r="P16" i="1" s="1"/>
  <c r="N16" i="1"/>
  <c r="O16" i="1" s="1"/>
  <c r="P15" i="1" a="1"/>
  <c r="P15" i="1" s="1"/>
  <c r="N15" i="1"/>
  <c r="O15" i="1" s="1"/>
  <c r="P14" i="1" a="1"/>
  <c r="P14" i="1" s="1"/>
  <c r="N14" i="1"/>
  <c r="O14" i="1" s="1"/>
  <c r="N13" i="1"/>
  <c r="O13" i="1" s="1"/>
  <c r="N11" i="1"/>
  <c r="N10" i="1"/>
  <c r="N9" i="1"/>
  <c r="N8" i="1"/>
  <c r="N6" i="1"/>
  <c r="N5" i="1"/>
  <c r="N4" i="1"/>
  <c r="N3" i="1"/>
  <c r="O3" i="1" s="1"/>
  <c r="L22" i="1" a="1"/>
  <c r="L22" i="1" s="1"/>
  <c r="J22" i="1"/>
  <c r="K22" i="1" s="1"/>
  <c r="L21" i="1" a="1"/>
  <c r="L21" i="1" s="1"/>
  <c r="J21" i="1"/>
  <c r="K21" i="1" s="1"/>
  <c r="L20" i="1" a="1"/>
  <c r="L20" i="1" s="1"/>
  <c r="J20" i="1"/>
  <c r="K20" i="1" s="1"/>
  <c r="L19" i="1" a="1"/>
  <c r="L19" i="1" s="1"/>
  <c r="J19" i="1"/>
  <c r="K19" i="1" s="1"/>
  <c r="L18" i="1" a="1"/>
  <c r="L18" i="1" s="1"/>
  <c r="J18" i="1"/>
  <c r="K18" i="1" s="1"/>
  <c r="L17" i="1" a="1"/>
  <c r="L17" i="1" s="1"/>
  <c r="J17" i="1"/>
  <c r="K17" i="1" s="1"/>
  <c r="L16" i="1" a="1"/>
  <c r="L16" i="1" s="1"/>
  <c r="J16" i="1"/>
  <c r="K16" i="1" s="1"/>
  <c r="L15" i="1" a="1"/>
  <c r="L15" i="1" s="1"/>
  <c r="J15" i="1"/>
  <c r="K15" i="1" s="1"/>
  <c r="L14" i="1" a="1"/>
  <c r="L14" i="1" s="1"/>
  <c r="J14" i="1"/>
  <c r="K14" i="1" s="1"/>
  <c r="J13" i="1"/>
  <c r="K13" i="1" s="1"/>
  <c r="J11" i="1"/>
  <c r="K11" i="1" s="1"/>
  <c r="J10" i="1"/>
  <c r="J9" i="1"/>
  <c r="K9" i="1" s="1"/>
  <c r="J8" i="1"/>
  <c r="K8" i="1" s="1"/>
  <c r="J7" i="1"/>
  <c r="K7" i="1" s="1"/>
  <c r="J6" i="1"/>
  <c r="J5" i="1"/>
  <c r="J4" i="1"/>
  <c r="J3" i="1"/>
  <c r="K3" i="1" s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20" i="5" s="1"/>
  <c r="A43" i="1"/>
  <c r="A44" i="1"/>
  <c r="A45" i="1"/>
  <c r="A21" i="5" s="1"/>
  <c r="A26" i="1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X21" i="4" a="1"/>
  <c r="AX21" i="4" s="1"/>
  <c r="P43" i="4" s="1"/>
  <c r="AV21" i="4"/>
  <c r="AW21" i="4" s="1"/>
  <c r="AX20" i="4" a="1"/>
  <c r="AX20" i="4" s="1"/>
  <c r="P42" i="4" s="1"/>
  <c r="AV20" i="4"/>
  <c r="AW20" i="4" s="1"/>
  <c r="AX19" i="4" a="1"/>
  <c r="AX19" i="4" s="1"/>
  <c r="P41" i="4" s="1"/>
  <c r="AV19" i="4"/>
  <c r="AW19" i="4" s="1"/>
  <c r="AX18" i="4" a="1"/>
  <c r="AX18" i="4" s="1"/>
  <c r="P40" i="4" s="1"/>
  <c r="AV18" i="4"/>
  <c r="AW18" i="4" s="1"/>
  <c r="AX17" i="4" a="1"/>
  <c r="AX17" i="4" s="1"/>
  <c r="P39" i="4" s="1"/>
  <c r="AV17" i="4"/>
  <c r="AW17" i="4" s="1"/>
  <c r="AX16" i="4" a="1"/>
  <c r="AX16" i="4" s="1"/>
  <c r="P38" i="4" s="1"/>
  <c r="AV16" i="4"/>
  <c r="AW16" i="4" s="1"/>
  <c r="AX15" i="4" a="1"/>
  <c r="AX15" i="4" s="1"/>
  <c r="P37" i="4" s="1"/>
  <c r="AV15" i="4"/>
  <c r="AW15" i="4" s="1"/>
  <c r="AX14" i="4" a="1"/>
  <c r="AX14" i="4" s="1"/>
  <c r="P36" i="4" s="1"/>
  <c r="AV14" i="4"/>
  <c r="AW14" i="4" s="1"/>
  <c r="AX13" i="4" a="1"/>
  <c r="AX13" i="4" s="1"/>
  <c r="P35" i="4" s="1"/>
  <c r="AV13" i="4"/>
  <c r="AW13" i="4" s="1"/>
  <c r="AX12" i="4" a="1"/>
  <c r="AX12" i="4" s="1"/>
  <c r="P34" i="4" s="1"/>
  <c r="AV12" i="4"/>
  <c r="AW12" i="4" s="1"/>
  <c r="AX11" i="4" a="1"/>
  <c r="AX11" i="4" s="1"/>
  <c r="P33" i="4" s="1"/>
  <c r="AV11" i="4"/>
  <c r="AW11" i="4" s="1"/>
  <c r="AX10" i="4" a="1"/>
  <c r="AX10" i="4" s="1"/>
  <c r="P32" i="4" s="1"/>
  <c r="AV10" i="4"/>
  <c r="AW10" i="4" s="1"/>
  <c r="AX9" i="4" a="1"/>
  <c r="AX9" i="4" s="1"/>
  <c r="P31" i="4" s="1"/>
  <c r="AV9" i="4"/>
  <c r="AW9" i="4" s="1"/>
  <c r="AX8" i="4" a="1"/>
  <c r="AX8" i="4" s="1"/>
  <c r="P30" i="4" s="1"/>
  <c r="AV8" i="4"/>
  <c r="AW8" i="4" s="1"/>
  <c r="AX7" i="4" a="1"/>
  <c r="AX7" i="4" s="1"/>
  <c r="P29" i="4" s="1"/>
  <c r="AV7" i="4"/>
  <c r="AW7" i="4" s="1"/>
  <c r="AX6" i="4" a="1"/>
  <c r="AX6" i="4" s="1"/>
  <c r="P28" i="4" s="1"/>
  <c r="AV6" i="4"/>
  <c r="AW6" i="4" s="1"/>
  <c r="AX5" i="4" a="1"/>
  <c r="AX5" i="4" s="1"/>
  <c r="P27" i="4" s="1"/>
  <c r="AV5" i="4"/>
  <c r="AW5" i="4" s="1"/>
  <c r="AX4" i="4" a="1"/>
  <c r="AX4" i="4" s="1"/>
  <c r="P26" i="4" s="1"/>
  <c r="AV4" i="4"/>
  <c r="AW4" i="4" s="1"/>
  <c r="AX3" i="4" a="1"/>
  <c r="AX3" i="4" s="1"/>
  <c r="P25" i="4" s="1"/>
  <c r="AV3" i="4"/>
  <c r="AW3" i="4" s="1"/>
  <c r="AT21" i="4" a="1"/>
  <c r="AT21" i="4" s="1"/>
  <c r="O43" i="4" s="1"/>
  <c r="AR21" i="4"/>
  <c r="AS21" i="4" s="1"/>
  <c r="AT20" i="4" a="1"/>
  <c r="AT20" i="4" s="1"/>
  <c r="O42" i="4" s="1"/>
  <c r="AR20" i="4"/>
  <c r="AS20" i="4" s="1"/>
  <c r="AT19" i="4" a="1"/>
  <c r="AT19" i="4" s="1"/>
  <c r="O41" i="4" s="1"/>
  <c r="AR19" i="4"/>
  <c r="AS19" i="4" s="1"/>
  <c r="AT18" i="4" a="1"/>
  <c r="AT18" i="4" s="1"/>
  <c r="O40" i="4" s="1"/>
  <c r="AR18" i="4"/>
  <c r="AS18" i="4" s="1"/>
  <c r="AT17" i="4" a="1"/>
  <c r="AT17" i="4" s="1"/>
  <c r="O39" i="4" s="1"/>
  <c r="AR17" i="4"/>
  <c r="AS17" i="4" s="1"/>
  <c r="AT16" i="4" a="1"/>
  <c r="AT16" i="4" s="1"/>
  <c r="O38" i="4" s="1"/>
  <c r="AR16" i="4"/>
  <c r="AS16" i="4" s="1"/>
  <c r="AT15" i="4" a="1"/>
  <c r="AT15" i="4" s="1"/>
  <c r="O37" i="4" s="1"/>
  <c r="AR15" i="4"/>
  <c r="AS15" i="4" s="1"/>
  <c r="AT14" i="4" a="1"/>
  <c r="AT14" i="4" s="1"/>
  <c r="O36" i="4" s="1"/>
  <c r="AR14" i="4"/>
  <c r="AS14" i="4" s="1"/>
  <c r="AT13" i="4" a="1"/>
  <c r="AT13" i="4" s="1"/>
  <c r="O35" i="4" s="1"/>
  <c r="AR13" i="4"/>
  <c r="AS13" i="4" s="1"/>
  <c r="AT12" i="4" a="1"/>
  <c r="AT12" i="4" s="1"/>
  <c r="O34" i="4" s="1"/>
  <c r="AR12" i="4"/>
  <c r="AS12" i="4" s="1"/>
  <c r="AT11" i="4" a="1"/>
  <c r="AT11" i="4" s="1"/>
  <c r="O33" i="4" s="1"/>
  <c r="AR11" i="4"/>
  <c r="AS11" i="4" s="1"/>
  <c r="AT10" i="4" a="1"/>
  <c r="AT10" i="4" s="1"/>
  <c r="O32" i="4" s="1"/>
  <c r="AR10" i="4"/>
  <c r="AS10" i="4" s="1"/>
  <c r="AT9" i="4" a="1"/>
  <c r="AT9" i="4" s="1"/>
  <c r="O31" i="4" s="1"/>
  <c r="AR9" i="4"/>
  <c r="AS9" i="4" s="1"/>
  <c r="AT8" i="4" a="1"/>
  <c r="AT8" i="4" s="1"/>
  <c r="O30" i="4" s="1"/>
  <c r="AR8" i="4"/>
  <c r="AS8" i="4" s="1"/>
  <c r="AT7" i="4" a="1"/>
  <c r="AT7" i="4" s="1"/>
  <c r="O29" i="4" s="1"/>
  <c r="AR7" i="4"/>
  <c r="AS7" i="4" s="1"/>
  <c r="AT6" i="4" a="1"/>
  <c r="AT6" i="4" s="1"/>
  <c r="O28" i="4" s="1"/>
  <c r="AR6" i="4"/>
  <c r="AS6" i="4" s="1"/>
  <c r="AT5" i="4" a="1"/>
  <c r="AT5" i="4" s="1"/>
  <c r="O27" i="4" s="1"/>
  <c r="AR5" i="4"/>
  <c r="AS5" i="4" s="1"/>
  <c r="AT4" i="4" a="1"/>
  <c r="AT4" i="4" s="1"/>
  <c r="O26" i="4" s="1"/>
  <c r="AR4" i="4"/>
  <c r="AS4" i="4" s="1"/>
  <c r="AT3" i="4" a="1"/>
  <c r="AT3" i="4" s="1"/>
  <c r="O25" i="4" s="1"/>
  <c r="AR3" i="4"/>
  <c r="AS3" i="4" s="1"/>
  <c r="AP21" i="4" a="1"/>
  <c r="AP21" i="4" s="1"/>
  <c r="N43" i="4" s="1"/>
  <c r="AN21" i="4"/>
  <c r="AO21" i="4" s="1"/>
  <c r="AP20" i="4" a="1"/>
  <c r="AP20" i="4" s="1"/>
  <c r="N42" i="4" s="1"/>
  <c r="AN20" i="4"/>
  <c r="AO20" i="4" s="1"/>
  <c r="AP19" i="4" a="1"/>
  <c r="AP19" i="4" s="1"/>
  <c r="N41" i="4" s="1"/>
  <c r="AN19" i="4"/>
  <c r="AO19" i="4" s="1"/>
  <c r="AP18" i="4" a="1"/>
  <c r="AP18" i="4" s="1"/>
  <c r="N40" i="4" s="1"/>
  <c r="AN18" i="4"/>
  <c r="AO18" i="4" s="1"/>
  <c r="AP17" i="4" a="1"/>
  <c r="AP17" i="4" s="1"/>
  <c r="N39" i="4" s="1"/>
  <c r="AN17" i="4"/>
  <c r="AO17" i="4" s="1"/>
  <c r="AP16" i="4" a="1"/>
  <c r="AP16" i="4" s="1"/>
  <c r="N38" i="4" s="1"/>
  <c r="AN16" i="4"/>
  <c r="AO16" i="4" s="1"/>
  <c r="AP15" i="4" a="1"/>
  <c r="AP15" i="4" s="1"/>
  <c r="N37" i="4" s="1"/>
  <c r="AN15" i="4"/>
  <c r="AO15" i="4" s="1"/>
  <c r="AN14" i="4"/>
  <c r="AN13" i="4"/>
  <c r="AN12" i="4"/>
  <c r="AN11" i="4"/>
  <c r="AN10" i="4"/>
  <c r="AN9" i="4"/>
  <c r="AN8" i="4"/>
  <c r="AN7" i="4"/>
  <c r="AN6" i="4"/>
  <c r="AN5" i="4"/>
  <c r="AN4" i="4"/>
  <c r="AN3" i="4"/>
  <c r="AL21" i="4" a="1"/>
  <c r="AL21" i="4" s="1"/>
  <c r="AJ21" i="4"/>
  <c r="AK21" i="4" s="1"/>
  <c r="AL20" i="4" a="1"/>
  <c r="AL20" i="4" s="1"/>
  <c r="AJ20" i="4"/>
  <c r="AK20" i="4" s="1"/>
  <c r="AL19" i="4" a="1"/>
  <c r="AL19" i="4" s="1"/>
  <c r="AJ19" i="4"/>
  <c r="AK19" i="4" s="1"/>
  <c r="AL18" i="4" a="1"/>
  <c r="AL18" i="4" s="1"/>
  <c r="AJ18" i="4"/>
  <c r="AK18" i="4" s="1"/>
  <c r="AL17" i="4" a="1"/>
  <c r="AL17" i="4" s="1"/>
  <c r="AJ17" i="4"/>
  <c r="AK17" i="4" s="1"/>
  <c r="AL16" i="4" a="1"/>
  <c r="AL16" i="4" s="1"/>
  <c r="AJ16" i="4"/>
  <c r="AK16" i="4" s="1"/>
  <c r="AL15" i="4" a="1"/>
  <c r="AL15" i="4" s="1"/>
  <c r="AJ15" i="4"/>
  <c r="AK15" i="4" s="1"/>
  <c r="AJ14" i="4"/>
  <c r="AJ13" i="4"/>
  <c r="AJ12" i="4"/>
  <c r="AJ11" i="4"/>
  <c r="AJ10" i="4"/>
  <c r="AK10" i="4" s="1"/>
  <c r="AJ9" i="4"/>
  <c r="AJ8" i="4"/>
  <c r="AJ7" i="4"/>
  <c r="AK7" i="4" s="1"/>
  <c r="AJ6" i="4"/>
  <c r="AK6" i="4" s="1"/>
  <c r="AJ5" i="4"/>
  <c r="AJ4" i="4"/>
  <c r="AK4" i="4" s="1"/>
  <c r="AJ3" i="4"/>
  <c r="AH21" i="4" a="1"/>
  <c r="AH21" i="4" s="1"/>
  <c r="AF21" i="4"/>
  <c r="AG21" i="4" s="1"/>
  <c r="AH20" i="4" a="1"/>
  <c r="AH20" i="4" s="1"/>
  <c r="AF20" i="4"/>
  <c r="AG20" i="4" s="1"/>
  <c r="AH19" i="4" a="1"/>
  <c r="AH19" i="4" s="1"/>
  <c r="AF19" i="4"/>
  <c r="AG19" i="4" s="1"/>
  <c r="AH18" i="4" a="1"/>
  <c r="AH18" i="4" s="1"/>
  <c r="AF18" i="4"/>
  <c r="AG18" i="4" s="1"/>
  <c r="AH17" i="4" a="1"/>
  <c r="AH17" i="4" s="1"/>
  <c r="AF17" i="4"/>
  <c r="AG17" i="4" s="1"/>
  <c r="AH16" i="4" a="1"/>
  <c r="AH16" i="4" s="1"/>
  <c r="AF16" i="4"/>
  <c r="AG16" i="4" s="1"/>
  <c r="AH15" i="4" a="1"/>
  <c r="AH15" i="4" s="1"/>
  <c r="AF15" i="4"/>
  <c r="AG15" i="4" s="1"/>
  <c r="AF14" i="4"/>
  <c r="AF13" i="4"/>
  <c r="AF12" i="4"/>
  <c r="AF11" i="4"/>
  <c r="AF10" i="4"/>
  <c r="AF9" i="4"/>
  <c r="AF8" i="4"/>
  <c r="AF7" i="4"/>
  <c r="AF6" i="4"/>
  <c r="AF5" i="4"/>
  <c r="AF4" i="4"/>
  <c r="AF3" i="4"/>
  <c r="AD21" i="4" a="1"/>
  <c r="AD21" i="4" s="1"/>
  <c r="AB21" i="4"/>
  <c r="AC21" i="4" s="1"/>
  <c r="AD20" i="4" a="1"/>
  <c r="AD20" i="4" s="1"/>
  <c r="AB20" i="4"/>
  <c r="AC20" i="4" s="1"/>
  <c r="AD19" i="4" a="1"/>
  <c r="AD19" i="4" s="1"/>
  <c r="AB19" i="4"/>
  <c r="AC19" i="4" s="1"/>
  <c r="AD18" i="4" a="1"/>
  <c r="AD18" i="4" s="1"/>
  <c r="AB18" i="4"/>
  <c r="AC18" i="4" s="1"/>
  <c r="AD17" i="4" a="1"/>
  <c r="AD17" i="4" s="1"/>
  <c r="AB17" i="4"/>
  <c r="AC17" i="4" s="1"/>
  <c r="AD16" i="4" a="1"/>
  <c r="AD16" i="4" s="1"/>
  <c r="AB16" i="4"/>
  <c r="AC16" i="4" s="1"/>
  <c r="AD15" i="4" a="1"/>
  <c r="AD15" i="4" s="1"/>
  <c r="AB15" i="4"/>
  <c r="AC15" i="4" s="1"/>
  <c r="AB14" i="4"/>
  <c r="AB13" i="4"/>
  <c r="AB12" i="4"/>
  <c r="AB11" i="4"/>
  <c r="AB10" i="4"/>
  <c r="AB9" i="4"/>
  <c r="AB8" i="4"/>
  <c r="AB7" i="4"/>
  <c r="AB6" i="4"/>
  <c r="AB5" i="4"/>
  <c r="AB4" i="4"/>
  <c r="AB3" i="4"/>
  <c r="Z21" i="4" a="1"/>
  <c r="Z21" i="4" s="1"/>
  <c r="X21" i="4"/>
  <c r="Y21" i="4" s="1"/>
  <c r="Z20" i="4" a="1"/>
  <c r="Z20" i="4" s="1"/>
  <c r="X20" i="4"/>
  <c r="Y20" i="4" s="1"/>
  <c r="Z19" i="4" a="1"/>
  <c r="Z19" i="4" s="1"/>
  <c r="X19" i="4"/>
  <c r="Y19" i="4" s="1"/>
  <c r="Z18" i="4" a="1"/>
  <c r="Z18" i="4" s="1"/>
  <c r="X18" i="4"/>
  <c r="Y18" i="4" s="1"/>
  <c r="Z17" i="4" a="1"/>
  <c r="Z17" i="4" s="1"/>
  <c r="X17" i="4"/>
  <c r="Y17" i="4" s="1"/>
  <c r="Z16" i="4" a="1"/>
  <c r="Z16" i="4" s="1"/>
  <c r="X16" i="4"/>
  <c r="Y16" i="4" s="1"/>
  <c r="Z15" i="4" a="1"/>
  <c r="Z15" i="4" s="1"/>
  <c r="X15" i="4"/>
  <c r="Y15" i="4" s="1"/>
  <c r="X14" i="4"/>
  <c r="X13" i="4"/>
  <c r="X12" i="4"/>
  <c r="X11" i="4"/>
  <c r="X10" i="4"/>
  <c r="X9" i="4"/>
  <c r="X8" i="4"/>
  <c r="X7" i="4"/>
  <c r="X6" i="4"/>
  <c r="X5" i="4"/>
  <c r="X4" i="4"/>
  <c r="X3" i="4"/>
  <c r="V21" i="4" a="1"/>
  <c r="V21" i="4" s="1"/>
  <c r="T21" i="4"/>
  <c r="U21" i="4" s="1"/>
  <c r="V20" i="4" a="1"/>
  <c r="V20" i="4" s="1"/>
  <c r="U20" i="4"/>
  <c r="T20" i="4"/>
  <c r="V19" i="4" a="1"/>
  <c r="V19" i="4" s="1"/>
  <c r="T19" i="4"/>
  <c r="U19" i="4" s="1"/>
  <c r="V18" i="4" a="1"/>
  <c r="V18" i="4" s="1"/>
  <c r="U18" i="4"/>
  <c r="T18" i="4"/>
  <c r="V17" i="4" a="1"/>
  <c r="V17" i="4" s="1"/>
  <c r="T17" i="4"/>
  <c r="U17" i="4" s="1"/>
  <c r="V16" i="4" a="1"/>
  <c r="V16" i="4" s="1"/>
  <c r="U16" i="4"/>
  <c r="T16" i="4"/>
  <c r="V15" i="4" a="1"/>
  <c r="V15" i="4" s="1"/>
  <c r="T15" i="4"/>
  <c r="U15" i="4" s="1"/>
  <c r="T14" i="4"/>
  <c r="T13" i="4"/>
  <c r="T12" i="4"/>
  <c r="T11" i="4"/>
  <c r="T10" i="4"/>
  <c r="T9" i="4"/>
  <c r="V4" i="4" s="1" a="1"/>
  <c r="V4" i="4" s="1"/>
  <c r="T8" i="4"/>
  <c r="T7" i="4"/>
  <c r="T6" i="4"/>
  <c r="T5" i="4"/>
  <c r="T4" i="4"/>
  <c r="T3" i="4"/>
  <c r="P21" i="4"/>
  <c r="Q21" i="4" s="1"/>
  <c r="R20" i="4" a="1"/>
  <c r="R20" i="4" s="1"/>
  <c r="P20" i="4"/>
  <c r="Q20" i="4" s="1"/>
  <c r="P19" i="4"/>
  <c r="Q19" i="4" s="1"/>
  <c r="P18" i="4"/>
  <c r="Q18" i="4" s="1"/>
  <c r="P17" i="4"/>
  <c r="Q17" i="4" s="1"/>
  <c r="R16" i="4" a="1"/>
  <c r="R16" i="4" s="1"/>
  <c r="P16" i="4"/>
  <c r="Q16" i="4" s="1"/>
  <c r="P15" i="4"/>
  <c r="Q15" i="4" s="1"/>
  <c r="P14" i="4"/>
  <c r="Q14" i="4" s="1"/>
  <c r="P13" i="4"/>
  <c r="P12" i="4"/>
  <c r="P11" i="4"/>
  <c r="P10" i="4"/>
  <c r="P9" i="4"/>
  <c r="P8" i="4"/>
  <c r="P7" i="4"/>
  <c r="P5" i="4"/>
  <c r="P4" i="4"/>
  <c r="P3" i="4"/>
  <c r="N21" i="4" a="1"/>
  <c r="N21" i="4" s="1"/>
  <c r="L21" i="4"/>
  <c r="M21" i="4" s="1"/>
  <c r="N20" i="4" a="1"/>
  <c r="N20" i="4" s="1"/>
  <c r="M20" i="4"/>
  <c r="L20" i="4"/>
  <c r="N19" i="4" a="1"/>
  <c r="N19" i="4" s="1"/>
  <c r="L19" i="4"/>
  <c r="M19" i="4" s="1"/>
  <c r="N18" i="4" a="1"/>
  <c r="N18" i="4" s="1"/>
  <c r="M18" i="4"/>
  <c r="L18" i="4"/>
  <c r="N17" i="4" a="1"/>
  <c r="N17" i="4" s="1"/>
  <c r="L17" i="4"/>
  <c r="M17" i="4" s="1"/>
  <c r="N16" i="4" a="1"/>
  <c r="N16" i="4" s="1"/>
  <c r="M16" i="4"/>
  <c r="L16" i="4"/>
  <c r="N15" i="4" a="1"/>
  <c r="N15" i="4" s="1"/>
  <c r="L15" i="4"/>
  <c r="M15" i="4" s="1"/>
  <c r="M14" i="4"/>
  <c r="L14" i="4"/>
  <c r="L13" i="4"/>
  <c r="M13" i="4" s="1"/>
  <c r="L12" i="4"/>
  <c r="L11" i="4"/>
  <c r="L10" i="4"/>
  <c r="M10" i="4" s="1"/>
  <c r="N9" i="4" a="1"/>
  <c r="N9" i="4" s="1"/>
  <c r="L9" i="4"/>
  <c r="M9" i="4" s="1"/>
  <c r="L8" i="4"/>
  <c r="M8" i="4" s="1"/>
  <c r="L7" i="4"/>
  <c r="L6" i="4"/>
  <c r="L5" i="4"/>
  <c r="L4" i="4"/>
  <c r="M4" i="4" s="1"/>
  <c r="L3" i="4"/>
  <c r="H4" i="4"/>
  <c r="H5" i="4"/>
  <c r="H6" i="4"/>
  <c r="H7" i="4"/>
  <c r="H8" i="4"/>
  <c r="H9" i="4"/>
  <c r="H10" i="4"/>
  <c r="H11" i="4"/>
  <c r="H12" i="4"/>
  <c r="H13" i="4"/>
  <c r="H14" i="4"/>
  <c r="I14" i="4" s="1"/>
  <c r="H15" i="4"/>
  <c r="I15" i="4" s="1"/>
  <c r="H16" i="4"/>
  <c r="H17" i="4"/>
  <c r="I17" i="4" s="1"/>
  <c r="H18" i="4"/>
  <c r="I18" i="4" s="1"/>
  <c r="H19" i="4"/>
  <c r="I19" i="4" s="1"/>
  <c r="H20" i="4"/>
  <c r="I20" i="4" s="1"/>
  <c r="H21" i="4"/>
  <c r="I21" i="4" s="1"/>
  <c r="H3" i="4"/>
  <c r="I16" i="4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F4" i="1"/>
  <c r="F5" i="1"/>
  <c r="F6" i="1"/>
  <c r="G6" i="1" s="1"/>
  <c r="F7" i="1"/>
  <c r="F8" i="1"/>
  <c r="G8" i="1" s="1"/>
  <c r="F9" i="1"/>
  <c r="F10" i="1"/>
  <c r="F11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3" i="1"/>
  <c r="D7" i="1"/>
  <c r="V7" i="1" s="1"/>
  <c r="AO10" i="4" l="1"/>
  <c r="AN9" i="1" a="1"/>
  <c r="AN9" i="1" s="1"/>
  <c r="L32" i="1" s="1"/>
  <c r="AN5" i="1" a="1"/>
  <c r="AN5" i="1" s="1"/>
  <c r="L28" i="1" s="1"/>
  <c r="AN6" i="1" a="1"/>
  <c r="AN6" i="1" s="1"/>
  <c r="L29" i="1" s="1"/>
  <c r="AN10" i="1" a="1"/>
  <c r="AN10" i="1" s="1"/>
  <c r="L33" i="1" s="1"/>
  <c r="AM3" i="1"/>
  <c r="AM7" i="1"/>
  <c r="AM11" i="1"/>
  <c r="AN11" i="1" a="1"/>
  <c r="AN11" i="1" s="1"/>
  <c r="L34" i="1" s="1"/>
  <c r="AM6" i="1"/>
  <c r="AN3" i="1" a="1"/>
  <c r="AN3" i="1" s="1"/>
  <c r="L26" i="1" s="1"/>
  <c r="AM4" i="1"/>
  <c r="AM8" i="1"/>
  <c r="AM13" i="1"/>
  <c r="AN4" i="1" a="1"/>
  <c r="AN4" i="1" s="1"/>
  <c r="L27" i="1" s="1"/>
  <c r="AN8" i="1" a="1"/>
  <c r="AN8" i="1" s="1"/>
  <c r="L31" i="1" s="1"/>
  <c r="AN13" i="1" a="1"/>
  <c r="AN13" i="1" s="1"/>
  <c r="L35" i="1" s="1"/>
  <c r="AM5" i="1"/>
  <c r="AM9" i="1"/>
  <c r="AP9" i="4" a="1"/>
  <c r="AP9" i="4" s="1"/>
  <c r="N31" i="4" s="1"/>
  <c r="AP5" i="4" a="1"/>
  <c r="AP5" i="4" s="1"/>
  <c r="N27" i="4" s="1"/>
  <c r="AP13" i="4" a="1"/>
  <c r="AP13" i="4" s="1"/>
  <c r="N35" i="4" s="1"/>
  <c r="AP14" i="4" a="1"/>
  <c r="AP14" i="4" s="1"/>
  <c r="N36" i="4" s="1"/>
  <c r="AO6" i="4"/>
  <c r="AP8" i="4" a="1"/>
  <c r="AP8" i="4" s="1"/>
  <c r="N30" i="4" s="1"/>
  <c r="AO5" i="4"/>
  <c r="AO9" i="4"/>
  <c r="AO13" i="4"/>
  <c r="AP6" i="4" a="1"/>
  <c r="AP6" i="4" s="1"/>
  <c r="N28" i="4" s="1"/>
  <c r="AP10" i="4" a="1"/>
  <c r="AP10" i="4" s="1"/>
  <c r="N32" i="4" s="1"/>
  <c r="AO14" i="4"/>
  <c r="AO3" i="4"/>
  <c r="AO7" i="4"/>
  <c r="AO11" i="4"/>
  <c r="AP3" i="4" a="1"/>
  <c r="AP3" i="4" s="1"/>
  <c r="N25" i="4" s="1"/>
  <c r="AP11" i="4" a="1"/>
  <c r="AP11" i="4" s="1"/>
  <c r="N33" i="4" s="1"/>
  <c r="AP7" i="4" a="1"/>
  <c r="AP7" i="4" s="1"/>
  <c r="N29" i="4" s="1"/>
  <c r="AO4" i="4"/>
  <c r="AO8" i="4"/>
  <c r="AO12" i="4"/>
  <c r="AP4" i="4" a="1"/>
  <c r="AP4" i="4" s="1"/>
  <c r="N26" i="4" s="1"/>
  <c r="AP12" i="4" a="1"/>
  <c r="AP12" i="4" s="1"/>
  <c r="N34" i="4" s="1"/>
  <c r="AE13" i="1"/>
  <c r="AF12" i="1" a="1"/>
  <c r="AF12" i="1" s="1"/>
  <c r="AF11" i="1" a="1"/>
  <c r="AF11" i="1" s="1"/>
  <c r="AF10" i="1" a="1"/>
  <c r="AF10" i="1" s="1"/>
  <c r="AF13" i="1" a="1"/>
  <c r="AF13" i="1" s="1"/>
  <c r="H13" i="1" a="1"/>
  <c r="H13" i="1" s="1"/>
  <c r="AD7" i="1"/>
  <c r="AE7" i="1" s="1"/>
  <c r="AH7" i="1"/>
  <c r="AJ6" i="1" s="1" a="1"/>
  <c r="AJ6" i="1" s="1"/>
  <c r="H10" i="1" a="1"/>
  <c r="H10" i="1" s="1"/>
  <c r="AF8" i="1" a="1"/>
  <c r="AF8" i="1" s="1"/>
  <c r="AF3" i="1" a="1"/>
  <c r="AF3" i="1" s="1"/>
  <c r="AF7" i="1" a="1"/>
  <c r="AF7" i="1" s="1"/>
  <c r="AE4" i="1"/>
  <c r="AF4" i="1" a="1"/>
  <c r="AF4" i="1" s="1"/>
  <c r="AF5" i="1" a="1"/>
  <c r="AF5" i="1" s="1"/>
  <c r="AF6" i="1" a="1"/>
  <c r="AF6" i="1" s="1"/>
  <c r="AJ11" i="1" a="1"/>
  <c r="AJ11" i="1" s="1"/>
  <c r="P13" i="1" a="1"/>
  <c r="P13" i="1" s="1"/>
  <c r="Z7" i="1"/>
  <c r="AA7" i="1" s="1"/>
  <c r="L3" i="1" a="1"/>
  <c r="L3" i="1" s="1"/>
  <c r="L11" i="1" a="1"/>
  <c r="L11" i="1" s="1"/>
  <c r="W13" i="1"/>
  <c r="N7" i="1"/>
  <c r="X11" i="1" a="1"/>
  <c r="X11" i="1" s="1"/>
  <c r="L13" i="1" a="1"/>
  <c r="L13" i="1" s="1"/>
  <c r="AK3" i="4"/>
  <c r="AL10" i="4" a="1"/>
  <c r="AL10" i="4" s="1"/>
  <c r="AL11" i="4" a="1"/>
  <c r="AL11" i="4" s="1"/>
  <c r="AL6" i="4" a="1"/>
  <c r="AL6" i="4" s="1"/>
  <c r="AL14" i="4" a="1"/>
  <c r="AL14" i="4" s="1"/>
  <c r="AL7" i="4" a="1"/>
  <c r="AL7" i="4" s="1"/>
  <c r="AL3" i="4" a="1"/>
  <c r="AL3" i="4" s="1"/>
  <c r="AL12" i="4" a="1"/>
  <c r="AL12" i="4" s="1"/>
  <c r="AL4" i="4" a="1"/>
  <c r="AL4" i="4" s="1"/>
  <c r="AL8" i="4" a="1"/>
  <c r="AL8" i="4" s="1"/>
  <c r="AL13" i="4" a="1"/>
  <c r="AL13" i="4" s="1"/>
  <c r="AL5" i="4" a="1"/>
  <c r="AL5" i="4" s="1"/>
  <c r="AL9" i="4" a="1"/>
  <c r="AL9" i="4" s="1"/>
  <c r="AK11" i="4"/>
  <c r="AK8" i="4"/>
  <c r="AK12" i="4"/>
  <c r="AK5" i="4"/>
  <c r="AK9" i="4"/>
  <c r="AK13" i="4"/>
  <c r="AK14" i="4"/>
  <c r="X13" i="1" a="1"/>
  <c r="X13" i="1" s="1"/>
  <c r="AA5" i="1"/>
  <c r="AA9" i="1"/>
  <c r="AA13" i="1"/>
  <c r="N10" i="4" a="1"/>
  <c r="N10" i="4" s="1"/>
  <c r="N8" i="4" a="1"/>
  <c r="N8" i="4" s="1"/>
  <c r="AH12" i="4" a="1"/>
  <c r="AH12" i="4" s="1"/>
  <c r="AG13" i="4"/>
  <c r="AH10" i="4" a="1"/>
  <c r="AH10" i="4" s="1"/>
  <c r="AG14" i="4"/>
  <c r="AH14" i="4" a="1"/>
  <c r="AH14" i="4" s="1"/>
  <c r="AG3" i="4"/>
  <c r="AG7" i="4"/>
  <c r="AG11" i="4"/>
  <c r="AG6" i="4"/>
  <c r="AH3" i="4" a="1"/>
  <c r="AH3" i="4" s="1"/>
  <c r="AH7" i="4" a="1"/>
  <c r="AH7" i="4" s="1"/>
  <c r="AH11" i="4" a="1"/>
  <c r="AH11" i="4" s="1"/>
  <c r="AG4" i="4"/>
  <c r="AG8" i="4"/>
  <c r="AG12" i="4"/>
  <c r="AH4" i="4" a="1"/>
  <c r="AH4" i="4" s="1"/>
  <c r="AH8" i="4" a="1"/>
  <c r="AH8" i="4" s="1"/>
  <c r="AG10" i="4"/>
  <c r="AH6" i="4" a="1"/>
  <c r="AH6" i="4" s="1"/>
  <c r="AG5" i="4"/>
  <c r="AG9" i="4"/>
  <c r="AH5" i="4" a="1"/>
  <c r="AH5" i="4" s="1"/>
  <c r="AH9" i="4" a="1"/>
  <c r="AH9" i="4" s="1"/>
  <c r="AH13" i="4" a="1"/>
  <c r="AH13" i="4" s="1"/>
  <c r="AB13" i="1" a="1"/>
  <c r="AB13" i="1" s="1"/>
  <c r="AD14" i="4" a="1"/>
  <c r="AD14" i="4" s="1"/>
  <c r="AD7" i="4" a="1"/>
  <c r="AD7" i="4" s="1"/>
  <c r="AD8" i="4" a="1"/>
  <c r="AD8" i="4" s="1"/>
  <c r="AD4" i="4" a="1"/>
  <c r="AD4" i="4" s="1"/>
  <c r="AD12" i="4" a="1"/>
  <c r="AD12" i="4" s="1"/>
  <c r="AB7" i="1" a="1"/>
  <c r="AB7" i="1" s="1"/>
  <c r="AB10" i="1" a="1"/>
  <c r="AB10" i="1" s="1"/>
  <c r="AB5" i="1" a="1"/>
  <c r="AB5" i="1" s="1"/>
  <c r="AB9" i="1" a="1"/>
  <c r="AB9" i="1" s="1"/>
  <c r="AA6" i="1"/>
  <c r="AA10" i="1"/>
  <c r="AB6" i="1" a="1"/>
  <c r="AB6" i="1" s="1"/>
  <c r="AB3" i="1" a="1"/>
  <c r="AB3" i="1" s="1"/>
  <c r="AA11" i="1"/>
  <c r="AA4" i="1"/>
  <c r="AB11" i="1" a="1"/>
  <c r="AB11" i="1" s="1"/>
  <c r="AB4" i="1" a="1"/>
  <c r="AB4" i="1" s="1"/>
  <c r="AA8" i="1"/>
  <c r="AB8" i="1" a="1"/>
  <c r="AB8" i="1" s="1"/>
  <c r="AC5" i="4"/>
  <c r="AD5" i="4" a="1"/>
  <c r="AD5" i="4" s="1"/>
  <c r="AD9" i="4" a="1"/>
  <c r="AD9" i="4" s="1"/>
  <c r="AD13" i="4" a="1"/>
  <c r="AD13" i="4" s="1"/>
  <c r="AD6" i="4" a="1"/>
  <c r="AD6" i="4" s="1"/>
  <c r="AD10" i="4" a="1"/>
  <c r="AD10" i="4" s="1"/>
  <c r="AD3" i="4" a="1"/>
  <c r="AD3" i="4" s="1"/>
  <c r="AD11" i="4" a="1"/>
  <c r="AD11" i="4" s="1"/>
  <c r="AC4" i="4"/>
  <c r="AC3" i="4"/>
  <c r="AC7" i="4"/>
  <c r="AC11" i="4"/>
  <c r="AC8" i="4"/>
  <c r="AC12" i="4"/>
  <c r="AC9" i="4"/>
  <c r="AC13" i="4"/>
  <c r="AC6" i="4"/>
  <c r="AC10" i="4"/>
  <c r="AC14" i="4"/>
  <c r="N13" i="4" a="1"/>
  <c r="N13" i="4" s="1"/>
  <c r="N4" i="4" a="1"/>
  <c r="N4" i="4" s="1"/>
  <c r="N14" i="4" a="1"/>
  <c r="N14" i="4" s="1"/>
  <c r="M12" i="4"/>
  <c r="N12" i="4" a="1"/>
  <c r="N12" i="4" s="1"/>
  <c r="L7" i="1" a="1"/>
  <c r="L7" i="1" s="1"/>
  <c r="L8" i="1" a="1"/>
  <c r="L8" i="1" s="1"/>
  <c r="L9" i="1" a="1"/>
  <c r="L9" i="1" s="1"/>
  <c r="H3" i="1" a="1"/>
  <c r="H3" i="1" s="1"/>
  <c r="D26" i="1" s="1" a="1"/>
  <c r="D26" i="1" s="1"/>
  <c r="H11" i="1" a="1"/>
  <c r="H11" i="1" s="1"/>
  <c r="M11" i="4"/>
  <c r="N11" i="4" a="1"/>
  <c r="N11" i="4" s="1"/>
  <c r="M7" i="4"/>
  <c r="M5" i="4"/>
  <c r="M6" i="4"/>
  <c r="N7" i="4" a="1"/>
  <c r="N7" i="4" s="1"/>
  <c r="N6" i="4" a="1"/>
  <c r="N6" i="4" s="1"/>
  <c r="N5" i="4" a="1"/>
  <c r="N5" i="4" s="1"/>
  <c r="M3" i="4"/>
  <c r="K6" i="1"/>
  <c r="L6" i="1" a="1"/>
  <c r="L6" i="1" s="1"/>
  <c r="T5" i="1" a="1"/>
  <c r="T5" i="1" s="1"/>
  <c r="R7" i="1"/>
  <c r="T13" i="1" s="1" a="1"/>
  <c r="T13" i="1" s="1"/>
  <c r="G5" i="1"/>
  <c r="K5" i="1"/>
  <c r="L4" i="1" a="1"/>
  <c r="L4" i="1" s="1"/>
  <c r="L5" i="1" a="1"/>
  <c r="L5" i="1" s="1"/>
  <c r="K10" i="1"/>
  <c r="L10" i="1" a="1"/>
  <c r="L10" i="1" s="1"/>
  <c r="K4" i="1"/>
  <c r="G4" i="1"/>
  <c r="X4" i="1" a="1"/>
  <c r="X4" i="1" s="1"/>
  <c r="W9" i="1"/>
  <c r="X5" i="1" a="1"/>
  <c r="X5" i="1" s="1"/>
  <c r="X9" i="1" a="1"/>
  <c r="X9" i="1" s="1"/>
  <c r="W10" i="1"/>
  <c r="W6" i="1"/>
  <c r="W7" i="1"/>
  <c r="X6" i="1" a="1"/>
  <c r="X6" i="1" s="1"/>
  <c r="W5" i="1"/>
  <c r="X3" i="1" a="1"/>
  <c r="X3" i="1" s="1"/>
  <c r="W8" i="1"/>
  <c r="X7" i="1" a="1"/>
  <c r="X7" i="1" s="1"/>
  <c r="W4" i="1"/>
  <c r="X8" i="1" a="1"/>
  <c r="X8" i="1" s="1"/>
  <c r="W3" i="1"/>
  <c r="X10" i="1" a="1"/>
  <c r="X10" i="1" s="1"/>
  <c r="Z14" i="4" a="1"/>
  <c r="Z14" i="4" s="1"/>
  <c r="Z7" i="4" a="1"/>
  <c r="Z7" i="4" s="1"/>
  <c r="Y10" i="4"/>
  <c r="Z13" i="4" a="1"/>
  <c r="Z13" i="4" s="1"/>
  <c r="Y11" i="4"/>
  <c r="Y6" i="4"/>
  <c r="Z11" i="4" a="1"/>
  <c r="Z11" i="4" s="1"/>
  <c r="Y14" i="4"/>
  <c r="Z10" i="4" a="1"/>
  <c r="Z10" i="4" s="1"/>
  <c r="Z3" i="4" a="1"/>
  <c r="Z3" i="4" s="1"/>
  <c r="Y4" i="4"/>
  <c r="Z8" i="4" a="1"/>
  <c r="Z8" i="4" s="1"/>
  <c r="Z12" i="4" a="1"/>
  <c r="Z12" i="4" s="1"/>
  <c r="Z6" i="4" a="1"/>
  <c r="Z6" i="4" s="1"/>
  <c r="Z4" i="4" a="1"/>
  <c r="Z4" i="4" s="1"/>
  <c r="Y9" i="4"/>
  <c r="Y13" i="4"/>
  <c r="Z5" i="4" a="1"/>
  <c r="Z5" i="4" s="1"/>
  <c r="Z9" i="4" a="1"/>
  <c r="Z9" i="4" s="1"/>
  <c r="Y3" i="4"/>
  <c r="Y7" i="4"/>
  <c r="Y8" i="4"/>
  <c r="Y12" i="4"/>
  <c r="Y5" i="4"/>
  <c r="T11" i="1" a="1"/>
  <c r="T11" i="1" s="1"/>
  <c r="T6" i="1" a="1"/>
  <c r="T6" i="1" s="1"/>
  <c r="T7" i="1" a="1"/>
  <c r="T7" i="1" s="1"/>
  <c r="T10" i="1" a="1"/>
  <c r="T10" i="1" s="1"/>
  <c r="S9" i="1"/>
  <c r="T3" i="1" a="1"/>
  <c r="T3" i="1" s="1"/>
  <c r="T9" i="1" a="1"/>
  <c r="T9" i="1" s="1"/>
  <c r="S6" i="1"/>
  <c r="S4" i="1"/>
  <c r="S7" i="1"/>
  <c r="S5" i="1"/>
  <c r="T4" i="1" a="1"/>
  <c r="T4" i="1" s="1"/>
  <c r="S8" i="1"/>
  <c r="T8" i="1" a="1"/>
  <c r="T8" i="1" s="1"/>
  <c r="S3" i="1"/>
  <c r="S10" i="1"/>
  <c r="V14" i="4" a="1"/>
  <c r="V14" i="4" s="1"/>
  <c r="U9" i="4"/>
  <c r="U3" i="4"/>
  <c r="V9" i="4" a="1"/>
  <c r="V9" i="4" s="1"/>
  <c r="U14" i="4"/>
  <c r="U4" i="4"/>
  <c r="U10" i="4"/>
  <c r="V10" i="4" a="1"/>
  <c r="V10" i="4" s="1"/>
  <c r="V6" i="4" a="1"/>
  <c r="V6" i="4" s="1"/>
  <c r="V12" i="4" a="1"/>
  <c r="V12" i="4" s="1"/>
  <c r="V7" i="4" a="1"/>
  <c r="V7" i="4" s="1"/>
  <c r="U13" i="4"/>
  <c r="V8" i="4" a="1"/>
  <c r="V8" i="4" s="1"/>
  <c r="V13" i="4" a="1"/>
  <c r="V13" i="4" s="1"/>
  <c r="U11" i="4"/>
  <c r="U6" i="4"/>
  <c r="U5" i="4"/>
  <c r="U8" i="4"/>
  <c r="V11" i="4" a="1"/>
  <c r="V11" i="4" s="1"/>
  <c r="U7" i="4"/>
  <c r="V5" i="4" a="1"/>
  <c r="V5" i="4" s="1"/>
  <c r="U12" i="4"/>
  <c r="V3" i="4" a="1"/>
  <c r="V3" i="4" s="1"/>
  <c r="O11" i="1"/>
  <c r="P11" i="1" a="1"/>
  <c r="P11" i="1" s="1"/>
  <c r="O10" i="1"/>
  <c r="P10" i="1" a="1"/>
  <c r="P10" i="1" s="1"/>
  <c r="P7" i="1" a="1"/>
  <c r="P7" i="1" s="1"/>
  <c r="O8" i="1"/>
  <c r="P8" i="1" a="1"/>
  <c r="P8" i="1" s="1"/>
  <c r="O5" i="1"/>
  <c r="O9" i="1"/>
  <c r="P9" i="1" a="1"/>
  <c r="P9" i="1" s="1"/>
  <c r="O4" i="1"/>
  <c r="P5" i="1" a="1"/>
  <c r="P5" i="1" s="1"/>
  <c r="O6" i="1"/>
  <c r="O7" i="1"/>
  <c r="P3" i="1" a="1"/>
  <c r="P3" i="1" s="1"/>
  <c r="P4" i="1" a="1"/>
  <c r="P4" i="1" s="1"/>
  <c r="P6" i="1" a="1"/>
  <c r="P6" i="1" s="1"/>
  <c r="R10" i="4" a="1"/>
  <c r="R10" i="4" s="1"/>
  <c r="R21" i="4" a="1"/>
  <c r="R21" i="4" s="1"/>
  <c r="R9" i="4" a="1"/>
  <c r="R9" i="4" s="1"/>
  <c r="R17" i="4" a="1"/>
  <c r="R17" i="4" s="1"/>
  <c r="P6" i="4"/>
  <c r="Q5" i="4" s="1"/>
  <c r="R18" i="4" a="1"/>
  <c r="R18" i="4" s="1"/>
  <c r="R14" i="4" a="1"/>
  <c r="R14" i="4" s="1"/>
  <c r="R19" i="4" a="1"/>
  <c r="R19" i="4" s="1"/>
  <c r="G9" i="1"/>
  <c r="N3" i="4" a="1"/>
  <c r="N3" i="4" s="1"/>
  <c r="J16" i="4" a="1"/>
  <c r="J16" i="4" s="1"/>
  <c r="J14" i="4" a="1"/>
  <c r="J14" i="4" s="1"/>
  <c r="J17" i="4" a="1"/>
  <c r="J17" i="4" s="1"/>
  <c r="J15" i="4" a="1"/>
  <c r="J15" i="4" s="1"/>
  <c r="J18" i="4" a="1"/>
  <c r="J18" i="4" s="1"/>
  <c r="J19" i="4" a="1"/>
  <c r="J19" i="4" s="1"/>
  <c r="J21" i="4" a="1"/>
  <c r="J21" i="4" s="1"/>
  <c r="J20" i="4" a="1"/>
  <c r="J20" i="4" s="1"/>
  <c r="J4" i="4" a="1"/>
  <c r="J4" i="4" s="1"/>
  <c r="J10" i="4" a="1"/>
  <c r="J10" i="4" s="1"/>
  <c r="J13" i="4" a="1"/>
  <c r="J13" i="4" s="1"/>
  <c r="J12" i="4" a="1"/>
  <c r="J12" i="4" s="1"/>
  <c r="J11" i="4" a="1"/>
  <c r="J11" i="4" s="1"/>
  <c r="J9" i="4" a="1"/>
  <c r="J9" i="4" s="1"/>
  <c r="J6" i="4" a="1"/>
  <c r="J6" i="4" s="1"/>
  <c r="J8" i="4" a="1"/>
  <c r="J8" i="4" s="1"/>
  <c r="J5" i="4" a="1"/>
  <c r="J5" i="4" s="1"/>
  <c r="J7" i="4" a="1"/>
  <c r="J7" i="4" s="1"/>
  <c r="H9" i="1" a="1"/>
  <c r="H9" i="1" s="1"/>
  <c r="G11" i="1"/>
  <c r="H8" i="1" a="1"/>
  <c r="H8" i="1" s="1"/>
  <c r="G10" i="1"/>
  <c r="H7" i="1" a="1"/>
  <c r="H7" i="1" s="1"/>
  <c r="H6" i="1" a="1"/>
  <c r="H6" i="1" s="1"/>
  <c r="H5" i="1" a="1"/>
  <c r="H5" i="1" s="1"/>
  <c r="G7" i="1"/>
  <c r="H4" i="1" a="1"/>
  <c r="H4" i="1" s="1"/>
  <c r="G3" i="1"/>
  <c r="AA3" i="1" l="1"/>
  <c r="AJ4" i="1" a="1"/>
  <c r="AJ4" i="1" s="1"/>
  <c r="AE6" i="1"/>
  <c r="AE8" i="1"/>
  <c r="AI7" i="1"/>
  <c r="AJ3" i="1" a="1"/>
  <c r="AJ3" i="1" s="1"/>
  <c r="AJ10" i="1" a="1"/>
  <c r="AJ10" i="1" s="1"/>
  <c r="AF9" i="1" a="1"/>
  <c r="AF9" i="1" s="1"/>
  <c r="AI9" i="1"/>
  <c r="AJ13" i="1" a="1"/>
  <c r="AJ13" i="1" s="1"/>
  <c r="AJ5" i="1" a="1"/>
  <c r="AJ5" i="1" s="1"/>
  <c r="AJ8" i="1" a="1"/>
  <c r="AJ8" i="1" s="1"/>
  <c r="AJ7" i="1" a="1"/>
  <c r="AJ7" i="1" s="1"/>
  <c r="AI5" i="1"/>
  <c r="AI4" i="1"/>
  <c r="AJ9" i="1" a="1"/>
  <c r="AJ9" i="1" s="1"/>
  <c r="AI13" i="1"/>
  <c r="R8" i="4" a="1"/>
  <c r="R8" i="4" s="1"/>
  <c r="Q13" i="4"/>
  <c r="R12" i="4" a="1"/>
  <c r="R12" i="4" s="1"/>
  <c r="Q10" i="4"/>
  <c r="Q11" i="4"/>
  <c r="Q6" i="4"/>
  <c r="R6" i="4" a="1"/>
  <c r="R6" i="4" s="1"/>
  <c r="R13" i="4" a="1"/>
  <c r="R13" i="4" s="1"/>
  <c r="Q4" i="4"/>
  <c r="Q9" i="4"/>
  <c r="R3" i="4" a="1"/>
  <c r="R3" i="4" s="1"/>
  <c r="Q12" i="4"/>
  <c r="Q8" i="4"/>
  <c r="R4" i="4" a="1"/>
  <c r="R4" i="4" s="1"/>
  <c r="H26" i="4" s="1"/>
  <c r="Q3" i="4"/>
  <c r="R11" i="4" a="1"/>
  <c r="R11" i="4" s="1"/>
  <c r="Q7" i="4"/>
  <c r="R5" i="4" a="1"/>
  <c r="R5" i="4" s="1"/>
  <c r="R7" i="4" a="1"/>
  <c r="R7" i="4" s="1"/>
  <c r="M44" i="4"/>
  <c r="L44" i="4"/>
  <c r="K44" i="4"/>
  <c r="J44" i="4"/>
  <c r="I44" i="4"/>
  <c r="H44" i="4"/>
  <c r="G44" i="4"/>
  <c r="F44" i="4"/>
  <c r="A25" i="4"/>
  <c r="I13" i="4"/>
  <c r="I11" i="4"/>
  <c r="H32" i="4"/>
  <c r="F32" i="4"/>
  <c r="I31" i="4"/>
  <c r="I8" i="4"/>
  <c r="G29" i="4"/>
  <c r="I28" i="4"/>
  <c r="I6" i="4"/>
  <c r="I27" i="4"/>
  <c r="I5" i="4"/>
  <c r="I25" i="4"/>
  <c r="I30" i="4"/>
  <c r="G26" i="4"/>
  <c r="F33" i="4"/>
  <c r="I4" i="4" l="1"/>
  <c r="M25" i="4"/>
  <c r="K34" i="4"/>
  <c r="L27" i="4"/>
  <c r="M30" i="4"/>
  <c r="M26" i="4"/>
  <c r="J31" i="4"/>
  <c r="K25" i="4"/>
  <c r="F26" i="4"/>
  <c r="J26" i="4"/>
  <c r="F27" i="4"/>
  <c r="M27" i="4"/>
  <c r="K28" i="4"/>
  <c r="G33" i="4"/>
  <c r="G34" i="4"/>
  <c r="G36" i="4"/>
  <c r="L37" i="4"/>
  <c r="F40" i="4"/>
  <c r="H37" i="4"/>
  <c r="H36" i="4"/>
  <c r="H43" i="4"/>
  <c r="H42" i="4"/>
  <c r="H41" i="4"/>
  <c r="H40" i="4"/>
  <c r="H39" i="4"/>
  <c r="H38" i="4"/>
  <c r="J34" i="4"/>
  <c r="G28" i="4"/>
  <c r="L29" i="4"/>
  <c r="G31" i="4"/>
  <c r="L31" i="4"/>
  <c r="J33" i="4"/>
  <c r="L38" i="4"/>
  <c r="I10" i="4"/>
  <c r="I3" i="4"/>
  <c r="J25" i="4"/>
  <c r="I26" i="4"/>
  <c r="K26" i="4"/>
  <c r="G27" i="4"/>
  <c r="L28" i="4"/>
  <c r="J29" i="4"/>
  <c r="F30" i="4"/>
  <c r="K30" i="4"/>
  <c r="I32" i="4"/>
  <c r="H34" i="4"/>
  <c r="F39" i="4"/>
  <c r="F43" i="4"/>
  <c r="H25" i="4"/>
  <c r="J28" i="4"/>
  <c r="I7" i="4"/>
  <c r="H29" i="4"/>
  <c r="L32" i="4"/>
  <c r="H33" i="4"/>
  <c r="K33" i="4"/>
  <c r="I12" i="4"/>
  <c r="G39" i="4"/>
  <c r="K32" i="4"/>
  <c r="J3" i="4" a="1"/>
  <c r="J3" i="4" s="1"/>
  <c r="F25" i="4" s="1"/>
  <c r="L25" i="4"/>
  <c r="G40" i="4"/>
  <c r="G38" i="4"/>
  <c r="G37" i="4"/>
  <c r="G43" i="4"/>
  <c r="G42" i="4"/>
  <c r="G41" i="4"/>
  <c r="I42" i="4"/>
  <c r="I41" i="4"/>
  <c r="I40" i="4"/>
  <c r="I37" i="4"/>
  <c r="I36" i="4"/>
  <c r="I35" i="4"/>
  <c r="K43" i="4"/>
  <c r="K35" i="4"/>
  <c r="K42" i="4"/>
  <c r="K41" i="4"/>
  <c r="K40" i="4"/>
  <c r="K39" i="4"/>
  <c r="K38" i="4"/>
  <c r="K37" i="4"/>
  <c r="M38" i="4"/>
  <c r="M37" i="4"/>
  <c r="M36" i="4"/>
  <c r="M43" i="4"/>
  <c r="M35" i="4"/>
  <c r="M33" i="4"/>
  <c r="M41" i="4"/>
  <c r="M40" i="4"/>
  <c r="M34" i="4"/>
  <c r="M39" i="4"/>
  <c r="H28" i="4"/>
  <c r="F29" i="4"/>
  <c r="M29" i="4"/>
  <c r="M31" i="4"/>
  <c r="G32" i="4"/>
  <c r="F34" i="4"/>
  <c r="G35" i="4"/>
  <c r="J36" i="4"/>
  <c r="M42" i="4"/>
  <c r="F35" i="4"/>
  <c r="I9" i="4"/>
  <c r="F42" i="4"/>
  <c r="F41" i="4"/>
  <c r="F38" i="4"/>
  <c r="F37" i="4"/>
  <c r="F36" i="4"/>
  <c r="J37" i="4"/>
  <c r="J43" i="4"/>
  <c r="J35" i="4"/>
  <c r="J42" i="4"/>
  <c r="J41" i="4"/>
  <c r="J40" i="4"/>
  <c r="L41" i="4"/>
  <c r="L40" i="4"/>
  <c r="L39" i="4"/>
  <c r="L36" i="4"/>
  <c r="L43" i="4"/>
  <c r="L35" i="4"/>
  <c r="L42" i="4"/>
  <c r="K27" i="4"/>
  <c r="H30" i="4"/>
  <c r="L26" i="4"/>
  <c r="J27" i="4"/>
  <c r="F28" i="4"/>
  <c r="K29" i="4"/>
  <c r="G30" i="4"/>
  <c r="L30" i="4"/>
  <c r="H31" i="4"/>
  <c r="J32" i="4"/>
  <c r="I34" i="4"/>
  <c r="K36" i="4"/>
  <c r="I38" i="4"/>
  <c r="I39" i="4"/>
  <c r="H27" i="4"/>
  <c r="M28" i="4"/>
  <c r="I29" i="4"/>
  <c r="J30" i="4"/>
  <c r="F31" i="4"/>
  <c r="K31" i="4"/>
  <c r="M32" i="4"/>
  <c r="I33" i="4"/>
  <c r="L33" i="4"/>
  <c r="L34" i="4"/>
  <c r="H35" i="4"/>
  <c r="J38" i="4"/>
  <c r="J39" i="4"/>
  <c r="I43" i="4"/>
  <c r="U37" i="4" l="1"/>
  <c r="V37" i="4"/>
  <c r="W37" i="4"/>
  <c r="U28" i="4"/>
  <c r="W28" i="4"/>
  <c r="V28" i="4"/>
  <c r="W43" i="4"/>
  <c r="V43" i="4"/>
  <c r="U43" i="4"/>
  <c r="U27" i="4"/>
  <c r="V27" i="4"/>
  <c r="W27" i="4"/>
  <c r="V38" i="4"/>
  <c r="U38" i="4"/>
  <c r="W38" i="4"/>
  <c r="U33" i="4"/>
  <c r="X33" i="4" s="1"/>
  <c r="W33" i="4"/>
  <c r="V33" i="4"/>
  <c r="W26" i="4"/>
  <c r="U26" i="4"/>
  <c r="V26" i="4"/>
  <c r="W39" i="4"/>
  <c r="U39" i="4"/>
  <c r="V39" i="4"/>
  <c r="W29" i="4"/>
  <c r="U29" i="4"/>
  <c r="V29" i="4"/>
  <c r="W40" i="4"/>
  <c r="U40" i="4"/>
  <c r="V40" i="4"/>
  <c r="V41" i="4"/>
  <c r="U41" i="4"/>
  <c r="W41" i="4"/>
  <c r="U30" i="4"/>
  <c r="W30" i="4"/>
  <c r="V30" i="4"/>
  <c r="W34" i="4"/>
  <c r="V34" i="4"/>
  <c r="U34" i="4"/>
  <c r="X34" i="4" s="1"/>
  <c r="U31" i="4"/>
  <c r="X31" i="4" s="1"/>
  <c r="V31" i="4"/>
  <c r="W31" i="4"/>
  <c r="V36" i="4"/>
  <c r="U36" i="4"/>
  <c r="W36" i="4"/>
  <c r="U42" i="4"/>
  <c r="X42" i="4" s="1"/>
  <c r="W42" i="4"/>
  <c r="V42" i="4"/>
  <c r="V35" i="4"/>
  <c r="W35" i="4"/>
  <c r="U35" i="4"/>
  <c r="X35" i="4" s="1"/>
  <c r="W32" i="4"/>
  <c r="U32" i="4"/>
  <c r="V32" i="4"/>
  <c r="G25" i="4"/>
  <c r="W25" i="4" s="1"/>
  <c r="Y44" i="4"/>
  <c r="X41" i="4" l="1"/>
  <c r="X38" i="4"/>
  <c r="X39" i="4"/>
  <c r="C16" i="5" s="1"/>
  <c r="X40" i="4"/>
  <c r="X32" i="4"/>
  <c r="X36" i="4"/>
  <c r="X26" i="4"/>
  <c r="C11" i="5" s="1"/>
  <c r="X28" i="4"/>
  <c r="X30" i="4"/>
  <c r="X29" i="4"/>
  <c r="X27" i="4"/>
  <c r="C9" i="5" s="1"/>
  <c r="X43" i="4"/>
  <c r="X37" i="4"/>
  <c r="C5" i="5"/>
  <c r="C6" i="5"/>
  <c r="V25" i="4"/>
  <c r="U25" i="4"/>
  <c r="C2" i="5"/>
  <c r="C7" i="5"/>
  <c r="C13" i="5"/>
  <c r="C15" i="5"/>
  <c r="C14" i="5"/>
  <c r="C4" i="5"/>
  <c r="C17" i="5"/>
  <c r="C8" i="5"/>
  <c r="C10" i="5"/>
  <c r="C19" i="5"/>
  <c r="C12" i="5"/>
  <c r="C18" i="5"/>
  <c r="X25" i="4" l="1"/>
  <c r="Y39" i="4"/>
  <c r="B16" i="5" s="1"/>
  <c r="Y43" i="4"/>
  <c r="Y42" i="4"/>
  <c r="B19" i="5" s="1"/>
  <c r="Y40" i="4"/>
  <c r="B17" i="5" s="1"/>
  <c r="Y41" i="4"/>
  <c r="B18" i="5" s="1"/>
  <c r="Y37" i="4"/>
  <c r="B14" i="5" s="1"/>
  <c r="Y38" i="4"/>
  <c r="B15" i="5" s="1"/>
  <c r="Y26" i="4" l="1"/>
  <c r="B11" i="5" s="1"/>
  <c r="C3" i="5"/>
  <c r="Y36" i="4"/>
  <c r="B6" i="5" s="1"/>
  <c r="Y35" i="4"/>
  <c r="B10" i="5" s="1"/>
  <c r="Y32" i="4"/>
  <c r="B13" i="5" s="1"/>
  <c r="Y29" i="4"/>
  <c r="B7" i="5" s="1"/>
  <c r="Y30" i="4"/>
  <c r="B8" i="5" s="1"/>
  <c r="Y31" i="4"/>
  <c r="B12" i="5" s="1"/>
  <c r="Y33" i="4"/>
  <c r="B2" i="5" s="1"/>
  <c r="Y27" i="4"/>
  <c r="B9" i="5" s="1"/>
  <c r="Y34" i="4"/>
  <c r="B5" i="5" s="1"/>
  <c r="Y28" i="4"/>
  <c r="B4" i="5" s="1"/>
  <c r="Y25" i="4"/>
  <c r="B3" i="5" s="1"/>
  <c r="J42" i="1"/>
  <c r="K42" i="1"/>
  <c r="K44" i="1"/>
  <c r="K43" i="1"/>
  <c r="J43" i="1"/>
  <c r="J44" i="1"/>
  <c r="J27" i="1" l="1"/>
  <c r="K27" i="1"/>
  <c r="J37" i="1"/>
  <c r="K37" i="1"/>
  <c r="D45" i="1"/>
  <c r="E45" i="1"/>
  <c r="F45" i="1"/>
  <c r="G45" i="1"/>
  <c r="H45" i="1"/>
  <c r="I45" i="1"/>
  <c r="J45" i="1"/>
  <c r="K45" i="1"/>
  <c r="A5" i="2"/>
  <c r="A19" i="2"/>
  <c r="A12" i="2"/>
  <c r="A13" i="2"/>
  <c r="A20" i="2"/>
  <c r="A17" i="2"/>
  <c r="A21" i="2"/>
  <c r="S45" i="1" l="1"/>
  <c r="T45" i="1"/>
  <c r="U45" i="1"/>
  <c r="A7" i="2"/>
  <c r="A4" i="2"/>
  <c r="A18" i="2"/>
  <c r="A10" i="2"/>
  <c r="A6" i="2"/>
  <c r="A8" i="2"/>
  <c r="A2" i="2"/>
  <c r="A14" i="2"/>
  <c r="A9" i="2"/>
  <c r="A16" i="2"/>
  <c r="A15" i="2"/>
  <c r="A3" i="2"/>
  <c r="V45" i="1" l="1"/>
  <c r="W45" i="1" s="1"/>
  <c r="K35" i="1"/>
  <c r="B21" i="2" l="1"/>
  <c r="B21" i="5"/>
  <c r="K26" i="1"/>
  <c r="K30" i="1"/>
  <c r="K33" i="1"/>
  <c r="K31" i="1"/>
  <c r="K34" i="1"/>
  <c r="K41" i="1"/>
  <c r="K29" i="1"/>
  <c r="K40" i="1"/>
  <c r="K39" i="1"/>
  <c r="K36" i="1"/>
  <c r="K28" i="1"/>
  <c r="J38" i="1"/>
  <c r="J28" i="1"/>
  <c r="J36" i="1"/>
  <c r="J31" i="1"/>
  <c r="E44" i="1" l="1"/>
  <c r="A11" i="2"/>
  <c r="E43" i="1" l="1"/>
  <c r="I28" i="1"/>
  <c r="I38" i="1"/>
  <c r="I32" i="1"/>
  <c r="I44" i="1"/>
  <c r="I30" i="1"/>
  <c r="I29" i="1"/>
  <c r="I39" i="1"/>
  <c r="I42" i="1"/>
  <c r="I36" i="1"/>
  <c r="I35" i="1"/>
  <c r="I27" i="1"/>
  <c r="I26" i="1"/>
  <c r="I41" i="1"/>
  <c r="I31" i="1"/>
  <c r="I43" i="1"/>
  <c r="I40" i="1"/>
  <c r="I34" i="1"/>
  <c r="F43" i="1"/>
  <c r="G43" i="1"/>
  <c r="H43" i="1"/>
  <c r="D43" i="1"/>
  <c r="I37" i="1"/>
  <c r="I33" i="1"/>
  <c r="H26" i="1"/>
  <c r="H32" i="1"/>
  <c r="H44" i="1"/>
  <c r="H39" i="1"/>
  <c r="H35" i="1"/>
  <c r="H36" i="1"/>
  <c r="H42" i="1"/>
  <c r="D27" i="1"/>
  <c r="D32" i="1"/>
  <c r="E30" i="1"/>
  <c r="D30" i="1"/>
  <c r="E31" i="1"/>
  <c r="F44" i="1"/>
  <c r="F33" i="1"/>
  <c r="F41" i="1"/>
  <c r="F42" i="1"/>
  <c r="F26" i="1"/>
  <c r="F36" i="1"/>
  <c r="G41" i="1"/>
  <c r="G36" i="1"/>
  <c r="D31" i="1"/>
  <c r="D42" i="1"/>
  <c r="D38" i="1"/>
  <c r="D28" i="1"/>
  <c r="D34" i="1"/>
  <c r="D39" i="1"/>
  <c r="D29" i="1"/>
  <c r="D41" i="1"/>
  <c r="D36" i="1"/>
  <c r="D37" i="1"/>
  <c r="D40" i="1"/>
  <c r="D35" i="1"/>
  <c r="D44" i="1"/>
  <c r="D33" i="1"/>
  <c r="E42" i="1"/>
  <c r="E36" i="1"/>
  <c r="E26" i="1"/>
  <c r="E38" i="1"/>
  <c r="E27" i="1"/>
  <c r="G34" i="1"/>
  <c r="G44" i="1"/>
  <c r="G26" i="1"/>
  <c r="G42" i="1"/>
  <c r="K32" i="1"/>
  <c r="K38" i="1"/>
  <c r="J35" i="1"/>
  <c r="J32" i="1"/>
  <c r="J39" i="1"/>
  <c r="J40" i="1"/>
  <c r="J29" i="1"/>
  <c r="J41" i="1"/>
  <c r="J34" i="1"/>
  <c r="J33" i="1"/>
  <c r="J30" i="1"/>
  <c r="J26" i="1"/>
  <c r="S43" i="1" l="1"/>
  <c r="U43" i="1"/>
  <c r="T43" i="1"/>
  <c r="S26" i="1"/>
  <c r="U26" i="1"/>
  <c r="T26" i="1"/>
  <c r="U44" i="1"/>
  <c r="S44" i="1"/>
  <c r="T44" i="1"/>
  <c r="U36" i="1"/>
  <c r="S36" i="1"/>
  <c r="T36" i="1"/>
  <c r="T42" i="1"/>
  <c r="S42" i="1"/>
  <c r="U42" i="1"/>
  <c r="H27" i="1"/>
  <c r="E28" i="1"/>
  <c r="G30" i="1"/>
  <c r="H37" i="1"/>
  <c r="F29" i="1"/>
  <c r="E29" i="1"/>
  <c r="H33" i="1"/>
  <c r="H38" i="1"/>
  <c r="H34" i="1"/>
  <c r="G27" i="1"/>
  <c r="F27" i="1"/>
  <c r="E37" i="1"/>
  <c r="G33" i="1"/>
  <c r="G39" i="1"/>
  <c r="H30" i="1"/>
  <c r="F28" i="1"/>
  <c r="G31" i="1"/>
  <c r="E35" i="1"/>
  <c r="F38" i="1"/>
  <c r="G38" i="1"/>
  <c r="E32" i="1"/>
  <c r="F40" i="1"/>
  <c r="F32" i="1"/>
  <c r="F31" i="1"/>
  <c r="G28" i="1"/>
  <c r="H41" i="1"/>
  <c r="H29" i="1"/>
  <c r="E41" i="1"/>
  <c r="F39" i="1"/>
  <c r="F35" i="1"/>
  <c r="H31" i="1"/>
  <c r="F34" i="1"/>
  <c r="G32" i="1"/>
  <c r="G29" i="1"/>
  <c r="F30" i="1"/>
  <c r="G37" i="1"/>
  <c r="E34" i="1"/>
  <c r="H40" i="1"/>
  <c r="G35" i="1"/>
  <c r="E40" i="1"/>
  <c r="F37" i="1"/>
  <c r="G40" i="1"/>
  <c r="E39" i="1"/>
  <c r="E33" i="1"/>
  <c r="H28" i="1"/>
  <c r="U41" i="1" l="1"/>
  <c r="U39" i="1"/>
  <c r="S41" i="1"/>
  <c r="T34" i="1"/>
  <c r="U27" i="1"/>
  <c r="S35" i="1"/>
  <c r="S33" i="1"/>
  <c r="U35" i="1"/>
  <c r="T39" i="1"/>
  <c r="S38" i="1"/>
  <c r="S29" i="1"/>
  <c r="U32" i="1"/>
  <c r="T37" i="1"/>
  <c r="T33" i="1"/>
  <c r="T30" i="1"/>
  <c r="U28" i="1"/>
  <c r="S40" i="1"/>
  <c r="U31" i="1"/>
  <c r="S39" i="1"/>
  <c r="T35" i="1"/>
  <c r="S31" i="1"/>
  <c r="T41" i="1"/>
  <c r="T40" i="1"/>
  <c r="U33" i="1"/>
  <c r="S27" i="1"/>
  <c r="U37" i="1"/>
  <c r="U40" i="1"/>
  <c r="T28" i="1"/>
  <c r="T27" i="1"/>
  <c r="S37" i="1"/>
  <c r="S28" i="1"/>
  <c r="U38" i="1"/>
  <c r="S30" i="1"/>
  <c r="U34" i="1"/>
  <c r="T38" i="1"/>
  <c r="T32" i="1"/>
  <c r="U30" i="1"/>
  <c r="T29" i="1"/>
  <c r="S34" i="1"/>
  <c r="S32" i="1"/>
  <c r="T31" i="1"/>
  <c r="U29" i="1"/>
  <c r="V43" i="1"/>
  <c r="V36" i="1"/>
  <c r="C19" i="2" s="1"/>
  <c r="V42" i="1"/>
  <c r="C20" i="5" s="1"/>
  <c r="V44" i="1"/>
  <c r="C17" i="2" s="1"/>
  <c r="V41" i="1" l="1"/>
  <c r="C18" i="2" s="1"/>
  <c r="V39" i="1"/>
  <c r="C14" i="2" s="1"/>
  <c r="V35" i="1"/>
  <c r="C6" i="2" s="1"/>
  <c r="V37" i="1"/>
  <c r="C12" i="2" s="1"/>
  <c r="V31" i="1"/>
  <c r="V33" i="1"/>
  <c r="C8" i="2" s="1"/>
  <c r="V27" i="1"/>
  <c r="C2" i="2" s="1"/>
  <c r="V30" i="1"/>
  <c r="V38" i="1"/>
  <c r="C16" i="2" s="1"/>
  <c r="V29" i="1"/>
  <c r="C4" i="2" s="1"/>
  <c r="V28" i="1"/>
  <c r="C10" i="2" s="1"/>
  <c r="V32" i="1"/>
  <c r="C9" i="2" s="1"/>
  <c r="V34" i="1"/>
  <c r="C5" i="2" s="1"/>
  <c r="V40" i="1"/>
  <c r="C13" i="2" s="1"/>
  <c r="C15" i="2"/>
  <c r="C20" i="2"/>
  <c r="C11" i="2"/>
  <c r="W44" i="1" l="1"/>
  <c r="W42" i="1"/>
  <c r="W43" i="1"/>
  <c r="W34" i="1"/>
  <c r="W35" i="1"/>
  <c r="C3" i="2"/>
  <c r="W28" i="1"/>
  <c r="W37" i="1"/>
  <c r="W36" i="1"/>
  <c r="W41" i="1"/>
  <c r="W30" i="1"/>
  <c r="W27" i="1"/>
  <c r="W39" i="1"/>
  <c r="W26" i="1"/>
  <c r="W38" i="1"/>
  <c r="W31" i="1"/>
  <c r="W33" i="1"/>
  <c r="W32" i="1"/>
  <c r="W40" i="1"/>
  <c r="W29" i="1"/>
  <c r="C7" i="2"/>
  <c r="B12" i="2" l="1"/>
  <c r="B10" i="2"/>
  <c r="B11" i="2"/>
  <c r="B7" i="2"/>
  <c r="B16" i="2"/>
  <c r="B14" i="2"/>
  <c r="B6" i="2"/>
  <c r="B4" i="2"/>
  <c r="B3" i="2"/>
  <c r="B15" i="2"/>
  <c r="B2" i="2"/>
  <c r="B9" i="2"/>
  <c r="B18" i="2"/>
  <c r="B20" i="2"/>
  <c r="B20" i="5"/>
  <c r="B8" i="2"/>
  <c r="B19" i="2"/>
  <c r="B17" i="2"/>
  <c r="B5" i="2"/>
  <c r="B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<sst xmlns="http://schemas.openxmlformats.org/spreadsheetml/2006/main" count="492" uniqueCount="91">
  <si>
    <t>Boot</t>
  </si>
  <si>
    <t>Race 1</t>
  </si>
  <si>
    <t>Coppelia</t>
  </si>
  <si>
    <t>Screwball</t>
  </si>
  <si>
    <t>Picasso</t>
  </si>
  <si>
    <t>Pebbles</t>
  </si>
  <si>
    <t>Footzy</t>
  </si>
  <si>
    <t>Uitslag</t>
  </si>
  <si>
    <t>Race 2</t>
  </si>
  <si>
    <t>Race 3</t>
  </si>
  <si>
    <t>Race 4</t>
  </si>
  <si>
    <t>Race 5</t>
  </si>
  <si>
    <t>Race 6</t>
  </si>
  <si>
    <t>Race 7</t>
  </si>
  <si>
    <t>Race 8</t>
  </si>
  <si>
    <t>Gez. tijd</t>
  </si>
  <si>
    <t>Gec. tijd</t>
  </si>
  <si>
    <t>Aftrek 1</t>
  </si>
  <si>
    <t>Aftrek 2</t>
  </si>
  <si>
    <t>Totaal</t>
  </si>
  <si>
    <t>Eindstand</t>
  </si>
  <si>
    <t>Grand Slam</t>
  </si>
  <si>
    <t>Delta #1</t>
  </si>
  <si>
    <t>Jager</t>
  </si>
  <si>
    <t>Aftrek 3</t>
  </si>
  <si>
    <t>Queborn</t>
  </si>
  <si>
    <t>Tantivy</t>
  </si>
  <si>
    <t>Bredemeijer</t>
  </si>
  <si>
    <t>Cirrostratus</t>
  </si>
  <si>
    <t>Race 9</t>
  </si>
  <si>
    <t>DH</t>
  </si>
  <si>
    <t>FC</t>
  </si>
  <si>
    <t>Reganto</t>
  </si>
  <si>
    <t>NED8103</t>
  </si>
  <si>
    <t>NED8493</t>
  </si>
  <si>
    <t>NED8175</t>
  </si>
  <si>
    <t>NED9043</t>
  </si>
  <si>
    <t>NED6567</t>
  </si>
  <si>
    <t>NED8772</t>
  </si>
  <si>
    <t>NED3995</t>
  </si>
  <si>
    <t>NED8482</t>
  </si>
  <si>
    <t>NED6210</t>
  </si>
  <si>
    <t>Punten</t>
  </si>
  <si>
    <t>Stand</t>
  </si>
  <si>
    <t>NED7071</t>
  </si>
  <si>
    <t>Jager Rood</t>
  </si>
  <si>
    <t>Rating</t>
  </si>
  <si>
    <t>L</t>
  </si>
  <si>
    <t>M</t>
  </si>
  <si>
    <t>H</t>
  </si>
  <si>
    <t>NED6972</t>
  </si>
  <si>
    <t>Miesje</t>
  </si>
  <si>
    <t>NED14800</t>
  </si>
  <si>
    <t>Narwal</t>
  </si>
  <si>
    <t>NED8956</t>
  </si>
  <si>
    <t>Accelerate</t>
  </si>
  <si>
    <t>Yolo</t>
  </si>
  <si>
    <t>Salina</t>
  </si>
  <si>
    <t>NED8403</t>
  </si>
  <si>
    <t>Wind</t>
  </si>
  <si>
    <t>Race 10</t>
  </si>
  <si>
    <t>Race11</t>
  </si>
  <si>
    <t>Ongemeten</t>
  </si>
  <si>
    <t>ORC</t>
  </si>
  <si>
    <t>Startgroep</t>
  </si>
  <si>
    <t>FC/DH</t>
  </si>
  <si>
    <t>Zeilnummer</t>
  </si>
  <si>
    <t>Starttijd</t>
  </si>
  <si>
    <t>Eindtijd</t>
  </si>
  <si>
    <t>DSQ/DNF/DNS</t>
  </si>
  <si>
    <t>Race 11</t>
  </si>
  <si>
    <t>DNF</t>
  </si>
  <si>
    <t>DNC</t>
  </si>
  <si>
    <t>Sarenne</t>
  </si>
  <si>
    <t>Pimpernel</t>
  </si>
  <si>
    <t>Vinur</t>
  </si>
  <si>
    <t>NED8909</t>
  </si>
  <si>
    <t>RET</t>
  </si>
  <si>
    <t>Result</t>
  </si>
  <si>
    <t>Race12</t>
  </si>
  <si>
    <t>Race13</t>
  </si>
  <si>
    <t>Race14</t>
  </si>
  <si>
    <t>Race15</t>
  </si>
  <si>
    <t>Race 12</t>
  </si>
  <si>
    <t>Race 13</t>
  </si>
  <si>
    <t>Race 14</t>
  </si>
  <si>
    <t>Race 15</t>
  </si>
  <si>
    <t>Dylan</t>
  </si>
  <si>
    <t>BA77</t>
  </si>
  <si>
    <t>DSQ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</si>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</sst>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10" xfId="0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0" xfId="0" applyNumberFormat="1"/>
    <xf numFmtId="1" fontId="0" fillId="0" borderId="8" xfId="0" applyNumberFormat="1" applyBorder="1"/>
    <xf numFmtId="0" fontId="1" fillId="0" borderId="0" xfId="0" applyFont="1" applyAlignment="1">
      <alignment horizontal="left"/>
    </xf>
    <xf numFmtId="1" fontId="0" fillId="0" borderId="2" xfId="0" applyNumberFormat="1" applyBorder="1"/>
    <xf numFmtId="1" fontId="0" fillId="0" borderId="9" xfId="0" applyNumberForma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1" fontId="0" fillId="0" borderId="11" xfId="0" applyNumberFormat="1" applyBorder="1"/>
    <xf numFmtId="1" fontId="0" fillId="0" borderId="12" xfId="0" applyNumberFormat="1" applyBorder="1"/>
    <xf numFmtId="0" fontId="1" fillId="0" borderId="0" xfId="0" applyFont="1" applyAlignment="1"/>
    <xf numFmtId="164" fontId="0" fillId="0" borderId="2" xfId="0" applyNumberFormat="1" applyBorder="1"/>
    <xf numFmtId="1" fontId="1" fillId="0" borderId="0" xfId="0" applyNumberFormat="1" applyFont="1" applyBorder="1"/>
    <xf numFmtId="1" fontId="0" fillId="0" borderId="20" xfId="0" applyNumberFormat="1" applyBorder="1"/>
    <xf numFmtId="1" fontId="0" fillId="0" borderId="19" xfId="0" applyNumberFormat="1" applyBorder="1"/>
    <xf numFmtId="164" fontId="1" fillId="0" borderId="17" xfId="0" applyNumberFormat="1" applyFont="1" applyFill="1" applyBorder="1"/>
    <xf numFmtId="164" fontId="1" fillId="0" borderId="5" xfId="0" applyNumberFormat="1" applyFont="1" applyFill="1" applyBorder="1"/>
    <xf numFmtId="1" fontId="0" fillId="2" borderId="24" xfId="0" applyNumberFormat="1" applyFill="1" applyBorder="1"/>
    <xf numFmtId="1" fontId="0" fillId="2" borderId="22" xfId="0" applyNumberFormat="1" applyFill="1" applyBorder="1"/>
    <xf numFmtId="1" fontId="0" fillId="2" borderId="25" xfId="0" applyNumberFormat="1" applyFill="1" applyBorder="1"/>
    <xf numFmtId="1" fontId="0" fillId="2" borderId="13" xfId="0" applyNumberFormat="1" applyFill="1" applyBorder="1"/>
    <xf numFmtId="1" fontId="0" fillId="2" borderId="26" xfId="0" applyNumberFormat="1" applyFill="1" applyBorder="1"/>
    <xf numFmtId="1" fontId="0" fillId="2" borderId="14" xfId="0" applyNumberFormat="1" applyFill="1" applyBorder="1"/>
    <xf numFmtId="1" fontId="1" fillId="3" borderId="22" xfId="0" applyNumberFormat="1" applyFont="1" applyFill="1" applyBorder="1"/>
    <xf numFmtId="0" fontId="0" fillId="0" borderId="27" xfId="0" applyBorder="1"/>
    <xf numFmtId="164" fontId="0" fillId="0" borderId="18" xfId="0" applyNumberFormat="1" applyBorder="1"/>
    <xf numFmtId="164" fontId="0" fillId="0" borderId="27" xfId="0" applyNumberFormat="1" applyBorder="1"/>
    <xf numFmtId="0" fontId="1" fillId="0" borderId="23" xfId="0" applyFont="1" applyBorder="1"/>
    <xf numFmtId="164" fontId="0" fillId="0" borderId="29" xfId="0" applyNumberFormat="1" applyBorder="1"/>
    <xf numFmtId="0" fontId="0" fillId="0" borderId="23" xfId="0" applyBorder="1"/>
    <xf numFmtId="0" fontId="0" fillId="0" borderId="21" xfId="0" applyBorder="1"/>
    <xf numFmtId="0" fontId="0" fillId="0" borderId="9" xfId="0" applyBorder="1"/>
    <xf numFmtId="0" fontId="0" fillId="0" borderId="31" xfId="0" applyBorder="1"/>
    <xf numFmtId="21" fontId="0" fillId="0" borderId="30" xfId="0" applyNumberFormat="1" applyBorder="1"/>
    <xf numFmtId="1" fontId="0" fillId="0" borderId="33" xfId="0" applyNumberFormat="1" applyBorder="1"/>
    <xf numFmtId="1" fontId="0" fillId="0" borderId="34" xfId="0" applyNumberFormat="1" applyBorder="1"/>
    <xf numFmtId="164" fontId="1" fillId="0" borderId="35" xfId="0" applyNumberFormat="1" applyFont="1" applyFill="1" applyBorder="1"/>
    <xf numFmtId="1" fontId="0" fillId="0" borderId="36" xfId="0" applyNumberFormat="1" applyBorder="1"/>
    <xf numFmtId="1" fontId="1" fillId="3" borderId="13" xfId="0" applyNumberFormat="1" applyFont="1" applyFill="1" applyBorder="1"/>
    <xf numFmtId="1" fontId="1" fillId="3" borderId="14" xfId="0" applyNumberFormat="1" applyFont="1" applyFill="1" applyBorder="1"/>
    <xf numFmtId="1" fontId="1" fillId="0" borderId="0" xfId="0" applyNumberFormat="1" applyFont="1"/>
    <xf numFmtId="1" fontId="0" fillId="0" borderId="37" xfId="0" applyNumberFormat="1" applyBorder="1"/>
    <xf numFmtId="0" fontId="0" fillId="0" borderId="38" xfId="0" applyBorder="1"/>
    <xf numFmtId="1" fontId="1" fillId="0" borderId="1" xfId="0" applyNumberFormat="1" applyFont="1" applyBorder="1"/>
    <xf numFmtId="0" fontId="3" fillId="4" borderId="1" xfId="0" applyFont="1" applyFill="1" applyBorder="1"/>
    <xf numFmtId="1" fontId="0" fillId="0" borderId="1" xfId="0" applyNumberFormat="1" applyFont="1" applyBorder="1"/>
    <xf numFmtId="1" fontId="0" fillId="0" borderId="0" xfId="0" applyNumberFormat="1" applyFont="1" applyBorder="1"/>
    <xf numFmtId="0" fontId="0" fillId="0" borderId="27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0" fontId="0" fillId="0" borderId="1" xfId="0" applyFill="1" applyBorder="1"/>
    <xf numFmtId="0" fontId="0" fillId="0" borderId="2" xfId="0" applyFill="1" applyBorder="1"/>
    <xf numFmtId="165" fontId="0" fillId="0" borderId="2" xfId="0" applyNumberFormat="1" applyFill="1" applyBorder="1"/>
    <xf numFmtId="0" fontId="0" fillId="0" borderId="31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0" fontId="0" fillId="0" borderId="9" xfId="0" applyFill="1" applyBorder="1"/>
    <xf numFmtId="0" fontId="0" fillId="0" borderId="19" xfId="0" applyFill="1" applyBorder="1"/>
    <xf numFmtId="165" fontId="0" fillId="0" borderId="19" xfId="0" applyNumberFormat="1" applyFill="1" applyBorder="1"/>
    <xf numFmtId="165" fontId="4" fillId="0" borderId="2" xfId="0" applyNumberFormat="1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4" fillId="0" borderId="1" xfId="0" applyFont="1" applyFill="1" applyBorder="1"/>
    <xf numFmtId="0" fontId="4" fillId="0" borderId="31" xfId="0" applyFont="1" applyFill="1" applyBorder="1"/>
    <xf numFmtId="0" fontId="0" fillId="6" borderId="4" xfId="0" applyFill="1" applyBorder="1"/>
    <xf numFmtId="165" fontId="0" fillId="7" borderId="2" xfId="0" applyNumberFormat="1" applyFill="1" applyBorder="1"/>
    <xf numFmtId="0" fontId="0" fillId="7" borderId="2" xfId="0" applyFill="1" applyBorder="1"/>
    <xf numFmtId="0" fontId="0" fillId="8" borderId="4" xfId="0" applyFill="1" applyBorder="1"/>
    <xf numFmtId="164" fontId="0" fillId="5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20" xfId="0" applyNumberFormat="1" applyBorder="1"/>
    <xf numFmtId="164" fontId="0" fillId="0" borderId="39" xfId="0" applyNumberFormat="1" applyBorder="1"/>
    <xf numFmtId="164" fontId="0" fillId="0" borderId="19" xfId="0" applyNumberFormat="1" applyBorder="1"/>
    <xf numFmtId="0" fontId="0" fillId="0" borderId="40" xfId="0" applyFill="1" applyBorder="1"/>
    <xf numFmtId="0" fontId="0" fillId="0" borderId="0" xfId="0" applyBorder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strike/>
      </font>
      <fill>
        <patternFill patternType="solid">
          <bgColor theme="2"/>
        </patternFill>
      </fill>
    </dxf>
    <dxf>
      <font>
        <strike/>
      </font>
      <fill>
        <patternFill patternType="solid">
          <bgColor theme="2"/>
        </patternFill>
      </fill>
    </dxf>
    <dxf>
      <font>
        <strike/>
      </font>
      <fill>
        <patternFill patternType="solid"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335280</xdr:colOff>
      <xdr:row>1</xdr:row>
      <xdr:rowOff>106680</xdr:rowOff>
    </xdr:from>
    <xdr:to>
      <xdr:col>13</xdr:col>
      <xdr:colOff>541020</xdr:colOff>
      <xdr:row>6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1C5432-A461-A937-F1D4-13CE022CD487}"/>
            </a:ext>
          </a:extLst>
        </xdr:cNvPr>
        <xdr:cNvSpPr txBox="1"/>
      </xdr:nvSpPr>
      <xdr:spPr>
        <a:xfrm>
          <a:off x="6781800" y="289560"/>
          <a:ext cx="3253740" cy="85344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</a:rPr>
            <a:t>Hulpsheet om van start/eindtijd een gezeilde tijd te berekenen. Kopieer de resultaten uit kolom "H" naar de betreffende race in de betreffende sheet voor het berekenen van de uitslag.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D28D-E193-4B36-B8ED-90B706E4E2E3}">
  <sheetPr>
    <tabColor theme="9"/>
  </sheetPr>
  <dimension ref="A1:BN56"/>
  <sheetViews>
    <sheetView showGridLines="0" zoomScale="130" zoomScaleNormal="130" workbookViewId="0">
      <pane xSplit="6" topLeftCell="AG1" activePane="topRight" state="frozen"/>
      <selection pane="topRight" activeCell="AM8" sqref="AM8"/>
    </sheetView>
  </sheetViews>
  <sheetFormatPr defaultRowHeight="14.4" x14ac:dyDescent="0.3"/>
  <cols>
    <col min="1" max="1" width="11.33203125" customWidth="1"/>
    <col min="2" max="2" width="10.6640625" customWidth="1"/>
    <col min="3" max="5" width="10.33203125" customWidth="1"/>
    <col min="6" max="6" width="8.88671875" customWidth="1"/>
    <col min="7" max="7" width="8.88671875" style="3" customWidth="1"/>
    <col min="8" max="8" width="8.88671875" customWidth="1"/>
    <col min="9" max="9" width="9" bestFit="1" customWidth="1"/>
    <col min="10" max="10" width="8.88671875" customWidth="1"/>
  </cols>
  <sheetData>
    <row r="1" spans="1:66" x14ac:dyDescent="0.3">
      <c r="G1" s="6" t="s">
        <v>1</v>
      </c>
      <c r="H1" s="7" t="s">
        <v>59</v>
      </c>
      <c r="I1" s="82" t="s">
        <v>49</v>
      </c>
      <c r="J1" s="8"/>
      <c r="K1" s="6" t="s">
        <v>8</v>
      </c>
      <c r="L1" s="7" t="s">
        <v>59</v>
      </c>
      <c r="M1" s="82" t="s">
        <v>48</v>
      </c>
      <c r="N1" s="8"/>
      <c r="O1" s="6" t="s">
        <v>9</v>
      </c>
      <c r="P1" s="7" t="s">
        <v>59</v>
      </c>
      <c r="Q1" s="79" t="s">
        <v>47</v>
      </c>
      <c r="R1" s="8"/>
      <c r="S1" s="6" t="s">
        <v>10</v>
      </c>
      <c r="T1" s="7" t="s">
        <v>59</v>
      </c>
      <c r="U1" s="79" t="s">
        <v>48</v>
      </c>
      <c r="V1" s="8"/>
      <c r="W1" s="6" t="s">
        <v>11</v>
      </c>
      <c r="X1" s="7" t="s">
        <v>59</v>
      </c>
      <c r="Y1" s="79" t="s">
        <v>48</v>
      </c>
      <c r="Z1" s="8"/>
      <c r="AA1" s="6" t="s">
        <v>12</v>
      </c>
      <c r="AB1" s="7" t="s">
        <v>59</v>
      </c>
      <c r="AC1" s="79" t="s">
        <v>49</v>
      </c>
      <c r="AD1" s="8"/>
      <c r="AE1" s="6" t="s">
        <v>13</v>
      </c>
      <c r="AF1" s="7" t="s">
        <v>59</v>
      </c>
      <c r="AG1" s="79" t="s">
        <v>48</v>
      </c>
      <c r="AH1" s="8"/>
      <c r="AI1" s="6" t="s">
        <v>14</v>
      </c>
      <c r="AJ1" s="7" t="s">
        <v>59</v>
      </c>
      <c r="AK1" s="79" t="s">
        <v>47</v>
      </c>
      <c r="AL1" s="8"/>
      <c r="AM1" s="6" t="s">
        <v>29</v>
      </c>
      <c r="AN1" s="7" t="s">
        <v>59</v>
      </c>
      <c r="AO1" s="79" t="s">
        <v>49</v>
      </c>
      <c r="AP1" s="8"/>
      <c r="AQ1" s="6" t="s">
        <v>60</v>
      </c>
      <c r="AR1" s="7" t="s">
        <v>59</v>
      </c>
      <c r="AS1" s="79" t="s">
        <v>48</v>
      </c>
      <c r="AT1" s="8"/>
      <c r="AU1" s="6" t="s">
        <v>61</v>
      </c>
      <c r="AV1" s="7" t="s">
        <v>59</v>
      </c>
      <c r="AW1" s="79" t="s">
        <v>48</v>
      </c>
      <c r="AX1" s="8"/>
      <c r="AY1" s="6" t="s">
        <v>79</v>
      </c>
      <c r="AZ1" s="7" t="s">
        <v>59</v>
      </c>
      <c r="BA1" s="79" t="s">
        <v>48</v>
      </c>
      <c r="BB1" s="8"/>
      <c r="BC1" s="6" t="s">
        <v>80</v>
      </c>
      <c r="BD1" s="7" t="s">
        <v>59</v>
      </c>
      <c r="BE1" s="79" t="s">
        <v>48</v>
      </c>
      <c r="BF1" s="8"/>
      <c r="BG1" s="6" t="s">
        <v>81</v>
      </c>
      <c r="BH1" s="7" t="s">
        <v>59</v>
      </c>
      <c r="BI1" s="79" t="s">
        <v>48</v>
      </c>
      <c r="BJ1" s="8"/>
      <c r="BK1" s="6" t="s">
        <v>82</v>
      </c>
      <c r="BL1" s="7" t="s">
        <v>59</v>
      </c>
      <c r="BM1" s="79" t="s">
        <v>48</v>
      </c>
      <c r="BN1" s="8"/>
    </row>
    <row r="2" spans="1:66" s="44" customFormat="1" ht="15" thickBot="1" x14ac:dyDescent="0.35">
      <c r="A2" s="42" t="s">
        <v>0</v>
      </c>
      <c r="B2" s="42"/>
      <c r="C2" s="42"/>
      <c r="D2" s="42" t="s">
        <v>47</v>
      </c>
      <c r="E2" s="42" t="s">
        <v>48</v>
      </c>
      <c r="F2" s="42" t="s">
        <v>49</v>
      </c>
      <c r="G2" s="43" t="s">
        <v>15</v>
      </c>
      <c r="H2" s="44" t="s">
        <v>16</v>
      </c>
      <c r="I2" s="44" t="s">
        <v>22</v>
      </c>
      <c r="J2" s="45" t="s">
        <v>7</v>
      </c>
      <c r="K2" s="43" t="s">
        <v>15</v>
      </c>
      <c r="L2" s="44" t="s">
        <v>16</v>
      </c>
      <c r="M2" s="44" t="s">
        <v>22</v>
      </c>
      <c r="N2" s="45" t="s">
        <v>7</v>
      </c>
      <c r="O2" s="43" t="s">
        <v>15</v>
      </c>
      <c r="P2" s="44" t="s">
        <v>16</v>
      </c>
      <c r="Q2" s="44" t="s">
        <v>22</v>
      </c>
      <c r="R2" s="45" t="s">
        <v>7</v>
      </c>
      <c r="S2" s="43" t="s">
        <v>15</v>
      </c>
      <c r="T2" s="44" t="s">
        <v>16</v>
      </c>
      <c r="U2" s="44" t="s">
        <v>22</v>
      </c>
      <c r="V2" s="45" t="s">
        <v>7</v>
      </c>
      <c r="W2" s="43" t="s">
        <v>15</v>
      </c>
      <c r="X2" s="44" t="s">
        <v>16</v>
      </c>
      <c r="Y2" s="44" t="s">
        <v>22</v>
      </c>
      <c r="Z2" s="45" t="s">
        <v>7</v>
      </c>
      <c r="AA2" s="43" t="s">
        <v>15</v>
      </c>
      <c r="AB2" s="44" t="s">
        <v>16</v>
      </c>
      <c r="AC2" s="44" t="s">
        <v>22</v>
      </c>
      <c r="AD2" s="45" t="s">
        <v>7</v>
      </c>
      <c r="AE2" s="43" t="s">
        <v>15</v>
      </c>
      <c r="AF2" s="44" t="s">
        <v>16</v>
      </c>
      <c r="AG2" s="44" t="s">
        <v>22</v>
      </c>
      <c r="AH2" s="45" t="s">
        <v>7</v>
      </c>
      <c r="AI2" s="43" t="s">
        <v>15</v>
      </c>
      <c r="AJ2" s="44" t="s">
        <v>16</v>
      </c>
      <c r="AK2" s="44" t="s">
        <v>22</v>
      </c>
      <c r="AL2" s="45" t="s">
        <v>7</v>
      </c>
      <c r="AM2" s="43" t="s">
        <v>15</v>
      </c>
      <c r="AN2" s="44" t="s">
        <v>16</v>
      </c>
      <c r="AO2" s="44" t="s">
        <v>22</v>
      </c>
      <c r="AP2" s="45" t="s">
        <v>7</v>
      </c>
      <c r="AQ2" s="43" t="s">
        <v>15</v>
      </c>
      <c r="AR2" s="44" t="s">
        <v>16</v>
      </c>
      <c r="AS2" s="44" t="s">
        <v>22</v>
      </c>
      <c r="AT2" s="45" t="s">
        <v>7</v>
      </c>
      <c r="AU2" s="43" t="s">
        <v>15</v>
      </c>
      <c r="AV2" s="44" t="s">
        <v>16</v>
      </c>
      <c r="AW2" s="44" t="s">
        <v>22</v>
      </c>
      <c r="AX2" s="45" t="s">
        <v>7</v>
      </c>
      <c r="AY2" s="43" t="s">
        <v>15</v>
      </c>
      <c r="AZ2" s="44" t="s">
        <v>16</v>
      </c>
      <c r="BA2" s="44" t="s">
        <v>22</v>
      </c>
      <c r="BB2" s="45" t="s">
        <v>7</v>
      </c>
      <c r="BC2" s="43" t="s">
        <v>15</v>
      </c>
      <c r="BD2" s="44" t="s">
        <v>16</v>
      </c>
      <c r="BE2" s="44" t="s">
        <v>22</v>
      </c>
      <c r="BF2" s="45" t="s">
        <v>7</v>
      </c>
      <c r="BG2" s="43" t="s">
        <v>15</v>
      </c>
      <c r="BH2" s="44" t="s">
        <v>16</v>
      </c>
      <c r="BI2" s="44" t="s">
        <v>22</v>
      </c>
      <c r="BJ2" s="45" t="s">
        <v>7</v>
      </c>
      <c r="BK2" s="43" t="s">
        <v>15</v>
      </c>
      <c r="BL2" s="44" t="s">
        <v>16</v>
      </c>
      <c r="BM2" s="44" t="s">
        <v>22</v>
      </c>
      <c r="BN2" s="45" t="s">
        <v>7</v>
      </c>
    </row>
    <row r="3" spans="1:66" s="39" customFormat="1" x14ac:dyDescent="0.3">
      <c r="A3" s="62" t="s">
        <v>2</v>
      </c>
      <c r="B3" s="63" t="s">
        <v>31</v>
      </c>
      <c r="C3" s="63" t="s">
        <v>34</v>
      </c>
      <c r="D3" s="63">
        <v>0.72619999999999996</v>
      </c>
      <c r="E3" s="63">
        <v>0.94099999999999995</v>
      </c>
      <c r="F3" s="64">
        <v>1.0436000000000001</v>
      </c>
      <c r="G3" s="90">
        <v>9.6365740740740738E-2</v>
      </c>
      <c r="H3" s="91">
        <f>IF(ISTEXT(G3),"",IF(G3="","",G3*IF(I$1="L",$D3,(IF(I$1="M",$E3,$F3)))))</f>
        <v>0.10056728703703705</v>
      </c>
      <c r="I3" s="92">
        <f>IF(H$3="","",H$3-MIN(H$3:H$21))</f>
        <v>4.503230324074084E-3</v>
      </c>
      <c r="J3" s="57" cm="1">
        <f t="array" ref="J3">IF(SUMPRODUCT(--ISNUMBER(G$3:G$21))&gt;0,IF($A3="","",IF(G3="","",IF(ISTEXT(G3),IF(G3="DNF",COUNTIF(H$3:H$21,"&gt;0")+COUNTIF(G$3:G$21,"DNF"),COUNTIF(H$3:H$21,"&gt;0")+COUNTIF(G$3:G$21,"DNF")+1),RANK(H3,H$3:H$21,1)))),"")</f>
        <v>4</v>
      </c>
      <c r="K3" s="90">
        <v>9.1689814814814807E-2</v>
      </c>
      <c r="L3" s="91">
        <f>IF(ISTEXT(K3),"",IF(K3="","",K3*IF(M$1="L",$D3,(IF(M$1="M",$E3,$F3)))))</f>
        <v>8.6280115740740723E-2</v>
      </c>
      <c r="M3" s="92">
        <f>IF(L$3="","",L$3-MIN(L$3:L$21))</f>
        <v>1.877167824074058E-3</v>
      </c>
      <c r="N3" s="57" cm="1">
        <f t="array" ref="N3">IF(SUMPRODUCT(--ISNUMBER(K$3:K$21))&gt;0,IF($A3="","",IF(K3="","",IF(ISTEXT(K3),IF(K3="DNF",COUNTIF(L$3:L$21,"&gt;0")+COUNTIF(K$3:K$21,"DNF"),COUNTIF(L$3:L$21,"&gt;0")+COUNTIF(K$3:K$21,"DNF")+1),RANK(L3,L$3:L$21,1)))),"")</f>
        <v>3</v>
      </c>
      <c r="O3" s="90">
        <v>9.0243055555555562E-2</v>
      </c>
      <c r="P3" s="91">
        <f>IF(ISTEXT(O3),"",IF(O3="","",O3*IF(Q$1="L",$D3,(IF(Q$1="M",$E3,$F3)))))</f>
        <v>6.5534506944444446E-2</v>
      </c>
      <c r="Q3" s="92">
        <f>IF(P$3="","",P$3-MIN(P$3:P$21))</f>
        <v>0</v>
      </c>
      <c r="R3" s="57" cm="1">
        <f t="array" ref="R3">IF(SUMPRODUCT(--ISNUMBER(O$3:O$21))&gt;0,IF($A3="","",IF(O3="","",IF(ISTEXT(O3),IF(O3="DNF",COUNTIF(P$3:P$21,"&gt;0")+COUNTIF(O$3:O$21,"DNF"),COUNTIF(P$3:P$21,"&gt;0")+COUNTIF(O$3:O$21,"DNF")+1),RANK(P3,P$3:P$21,1)))),"")</f>
        <v>1</v>
      </c>
      <c r="S3" s="90">
        <v>8.1990740740740753E-2</v>
      </c>
      <c r="T3" s="91">
        <f>IF(ISTEXT(S3),"",IF(S3="","",S3*IF(U$1="L",$D3,(IF(U$1="M",$E3,$F3)))))</f>
        <v>7.7153287037037041E-2</v>
      </c>
      <c r="U3" s="92">
        <f>IF(T$3="","",T$3-MIN(T$3:T$21))</f>
        <v>1.3101030092593224E-3</v>
      </c>
      <c r="V3" s="57" cm="1">
        <f t="array" ref="V3">IF(SUMPRODUCT(--ISNUMBER(S$3:S$21))&gt;0,IF($A3="","",IF(S3="","",IF(ISTEXT(S3),IF(S3="DNF",COUNTIF(T$3:T$21,"&gt;0")+COUNTIF(S$3:S$21,"DNF"),COUNTIF(T$3:T$21,"&gt;0")+COUNTIF(S$3:S$21,"DNF")+1),RANK(T3,T$3:T$21,1)))),"")</f>
        <v>4</v>
      </c>
      <c r="W3" s="90">
        <v>7.9571759259259189E-2</v>
      </c>
      <c r="X3" s="91">
        <f>IF(ISTEXT(W3),"",IF(W3="","",W3*IF(Y$1="L",$D3,(IF(Y$1="M",$E3,$F3)))))</f>
        <v>7.487702546296289E-2</v>
      </c>
      <c r="Y3" s="92">
        <f>IF(X$3="","",X$3-MIN(X$3:X$21))</f>
        <v>2.5871550925930659E-3</v>
      </c>
      <c r="Z3" s="57" cm="1">
        <f t="array" ref="Z3">IF(SUMPRODUCT(--ISNUMBER(W$3:W$21))&gt;0,IF($A3="","",IF(W3="","",IF(ISTEXT(W3),IF(W3="DNF",COUNTIF(X$3:X$21,"&gt;0")+COUNTIF(W$3:W$21,"DNF"),COUNTIF(X$3:X$21,"&gt;0")+COUNTIF(W$3:W$21,"DNF")+1),RANK(X3,X$3:X$21,1)))),"")</f>
        <v>3</v>
      </c>
      <c r="AA3" s="90">
        <v>8.9652777777777803E-2</v>
      </c>
      <c r="AB3" s="91">
        <f>IF(ISTEXT(AA3),"",IF(AA3="","",AA3*IF(AC$1="L",$D3,(IF(AC$1="M",$E3,$F3)))))</f>
        <v>9.3561638888888923E-2</v>
      </c>
      <c r="AC3" s="92">
        <f>IF(AB$3="","",AB$3-MIN(AB$3:AB$21))</f>
        <v>5.3418703703700388E-3</v>
      </c>
      <c r="AD3" s="57" cm="1">
        <f t="array" ref="AD3">IF(SUMPRODUCT(--ISNUMBER(AA$3:AA$21))&gt;0,IF($A3="","",IF(AA3="","",IF(ISTEXT(AA3),IF(AA3="DNF",COUNTIF(AB$3:AB$21,"&gt;0")+COUNTIF(AA$3:AA$21,"DNF"),COUNTIF(AB$3:AB$21,"&gt;0")+COUNTIF(AA$3:AA$21,"DNF")+1),RANK(AB3,AB$3:AB$21,1)))),"")</f>
        <v>5</v>
      </c>
      <c r="AE3" s="90">
        <v>9.2407407407407396E-2</v>
      </c>
      <c r="AF3" s="91">
        <f>IF(ISTEXT(AE3),"",IF(AE3="","",AE3*IF(AG$1="L",$D3,(IF(AG$1="M",$E3,$F3)))))</f>
        <v>8.695537037037035E-2</v>
      </c>
      <c r="AG3" s="92">
        <f>IF(AF$3="","",AF$3-MIN(AF$3:AF$21))</f>
        <v>0</v>
      </c>
      <c r="AH3" s="57" cm="1">
        <f t="array" ref="AH3">IF(SUMPRODUCT(--ISNUMBER(AE$3:AE$21))&gt;0,IF($A3="","",IF(AE3="","",IF(ISTEXT(AE3),IF(AE3="DNF",COUNTIF(AF$3:AF$21,"&gt;0")+COUNTIF(AE$3:AE$21,"DNF"),COUNTIF(AF$3:AF$21,"&gt;0")+COUNTIF(AE$3:AE$21,"DNF")+1),RANK(AF3,AF$3:AF$21,1)))),"")</f>
        <v>1</v>
      </c>
      <c r="AI3" s="90">
        <v>9.2696759259259243E-2</v>
      </c>
      <c r="AJ3" s="91">
        <f>IF(ISTEXT(AI3),"",IF(AI3="","",AI3*IF(AK$1="L",$D3,(IF(AK$1="M",$E3,$F3)))))</f>
        <v>6.7316386574074058E-2</v>
      </c>
      <c r="AK3" s="92">
        <f>IF(AJ$3="","",AJ$3-MIN(AJ$3:AJ$21))</f>
        <v>5.040192129629438E-3</v>
      </c>
      <c r="AL3" s="57" cm="1">
        <f t="array" ref="AL3">IF(SUMPRODUCT(--ISNUMBER(AI$3:AI$21))&gt;0,IF($A3="","",IF(AI3="","",IF(ISTEXT(AI3),IF(AI3="DNF",COUNTIF(AJ$3:AJ$21,"&gt;0")+COUNTIF(AI$3:AI$21,"DNF"),COUNTIF(AJ$3:AJ$21,"&gt;0")+COUNTIF(AI$3:AI$21,"DNF")+1),RANK(AJ3,AJ$3:AJ$21,1)))),"")</f>
        <v>4</v>
      </c>
      <c r="AM3" s="90" t="s">
        <v>72</v>
      </c>
      <c r="AN3" s="91" t="str">
        <f>IF(ISTEXT(AM3),"",IF(AM3="","",AM3*IF(AO$1="L",$D3,(IF(AO$1="M",$E3,$F3)))))</f>
        <v/>
      </c>
      <c r="AO3" s="92" t="str">
        <f>IF(AN$3="","",AN$3-MIN(AN$3:AN$21))</f>
        <v/>
      </c>
      <c r="AP3" s="57" cm="1">
        <f t="array" ref="AP3">IF(SUMPRODUCT(--ISNUMBER(AM$3:AM$21))&gt;0,IF($A3="","",IF(AM3="","",IF(ISTEXT(AM3),IF(AM3="DNF",COUNTIF(AN$3:AN$21,"&gt;0")+COUNTIF(AM$3:AM$21,"DNF"),COUNTIF(AN$3:AN$21,"&gt;0")+COUNTIF(AM$3:AM$21,"DNF")+1),RANK(AN3,AN$3:AN$21,1)))),"")</f>
        <v>5</v>
      </c>
      <c r="AQ3" s="90"/>
      <c r="AR3" s="91" t="str">
        <f>IF(ISTEXT(AQ3),"",IF(AQ3="","",AQ3*IF(AS$1="L",$D3,(IF(AS$1="M",$E3,$F3)))))</f>
        <v/>
      </c>
      <c r="AS3" s="92" t="str">
        <f>IF(AR$3="","",AR$3-MIN(AR$3:AR$21))</f>
        <v/>
      </c>
      <c r="AT3" s="57" t="str" cm="1">
        <f t="array" ref="AT3">IF(SUMPRODUCT(--ISNUMBER(AQ$3:AQ$21))&gt;0,IF($A3="","",IF(AQ3="","",IF(ISTEXT(AQ3),IF(AQ3="DNF",COUNTIF(AR$3:AR$21,"&gt;0")+COUNTIF(AQ$3:AQ$21,"DNF"),COUNTIF(AR$3:AR$21,"&gt;0")+COUNTIF(AQ$3:AQ$21,"DNF")+1),RANK(AR3,AR$3:AR$21,1)))),"")</f>
        <v/>
      </c>
      <c r="AU3" s="90"/>
      <c r="AV3" s="91" t="str">
        <f>IF(ISTEXT(AU3),"",IF(AU3="","",AU3*IF(AW$1="L",$D3,(IF(AW$1="M",$E3,$F3)))))</f>
        <v/>
      </c>
      <c r="AW3" s="92" t="str">
        <f>IF(AV$3="","",AV$3-MIN(AV$3:AV$21))</f>
        <v/>
      </c>
      <c r="AX3" s="57" t="str" cm="1">
        <f t="array" ref="AX3">IF(SUMPRODUCT(--ISNUMBER(AU$3:AU$21))&gt;0,IF($A3="","",IF(AU3="","",IF(ISTEXT(AU3),IF(AU3="DNF",COUNTIF(AV$3:AV$21,"&gt;0")+COUNTIF(AU$3:AU$21,"DNF"),COUNTIF(AV$3:AV$21,"&gt;0")+COUNTIF(AU$3:AU$21,"DNF")+1),RANK(AV3,AV$3:AV$21,1)))),"")</f>
        <v/>
      </c>
      <c r="AY3" s="90"/>
      <c r="AZ3" s="91" t="str">
        <f>IF(ISTEXT(AY3),"",IF(AY3="","",AY3*IF(BA$1="L",$D3,(IF(BA$1="M",$E3,$F3)))))</f>
        <v/>
      </c>
      <c r="BA3" s="92" t="str">
        <f>IF(AZ$3="","",AZ$3-MIN(AZ$3:AZ$21))</f>
        <v/>
      </c>
      <c r="BB3" s="57" t="str" cm="1">
        <f t="array" ref="BB3">IF(SUMPRODUCT(--ISNUMBER(AY$3:AY$21))&gt;0,IF($A3="","",IF(AY3="","",IF(ISTEXT(AY3),IF(AY3="DNF",COUNTIF(AZ$3:AZ$21,"&gt;0")+COUNTIF(AY$3:AY$21,"DNF"),COUNTIF(AZ$3:AZ$21,"&gt;0")+COUNTIF(AY$3:AY$21,"DNF")+1),RANK(AZ3,AZ$3:AZ$21,1)))),"")</f>
        <v/>
      </c>
      <c r="BC3" s="90"/>
      <c r="BD3" s="91" t="str">
        <f>IF(ISTEXT(BC3),"",IF(BC3="","",BC3*IF(BE$1="L",$D3,(IF(BE$1="M",$E3,$F3)))))</f>
        <v/>
      </c>
      <c r="BE3" s="92" t="str">
        <f>IF(BD$3="","",BD$3-MIN(BD$3:BD$21))</f>
        <v/>
      </c>
      <c r="BF3" s="57" t="str" cm="1">
        <f t="array" ref="BF3">IF(SUMPRODUCT(--ISNUMBER(BC$3:BC$21))&gt;0,IF($A3="","",IF(BC3="","",IF(ISTEXT(BC3),IF(BC3="DNF",COUNTIF(BD$3:BD$21,"&gt;0")+COUNTIF(BC$3:BC$21,"DNF"),COUNTIF(BD$3:BD$21,"&gt;0")+COUNTIF(BC$3:BC$21,"DNF")+1),RANK(BD3,BD$3:BD$21,1)))),"")</f>
        <v/>
      </c>
      <c r="BG3" s="90"/>
      <c r="BH3" s="91" t="str">
        <f>IF(ISTEXT(BG3),"",IF(BG3="","",BG3*IF(BI$1="L",$D3,(IF(BI$1="M",$E3,$F3)))))</f>
        <v/>
      </c>
      <c r="BI3" s="92" t="str">
        <f>IF(BH$3="","",BH$3-MIN(BH$3:BH$21))</f>
        <v/>
      </c>
      <c r="BJ3" s="57" t="str" cm="1">
        <f t="array" ref="BJ3">IF(SUMPRODUCT(--ISNUMBER(BG$3:BG$21))&gt;0,IF($A3="","",IF(BG3="","",IF(ISTEXT(BG3),IF(BG3="DNF",COUNTIF(BH$3:BH$21,"&gt;0")+COUNTIF(BG$3:BG$21,"DNF"),COUNTIF(BH$3:BH$21,"&gt;0")+COUNTIF(BG$3:BG$21,"DNF")+1),RANK(BH3,BH$3:BH$21,1)))),"")</f>
        <v/>
      </c>
      <c r="BK3" s="90"/>
      <c r="BL3" s="91" t="str">
        <f>IF(ISTEXT(BK3),"",IF(BK3="","",BK3*IF(BM$1="L",$D3,(IF(BM$1="M",$E3,$F3)))))</f>
        <v/>
      </c>
      <c r="BM3" s="92" t="str">
        <f>IF(BL$3="","",BL$3-MIN(BL$3:BL$21))</f>
        <v/>
      </c>
      <c r="BN3" s="57" t="str" cm="1">
        <f t="array" ref="BN3">IF(SUMPRODUCT(--ISNUMBER(BK$3:BK$21))&gt;0,IF($A3="","",IF(BK3="","",IF(ISTEXT(BK3),IF(BK3="DNF",COUNTIF(BL$3:BL$21,"&gt;0")+COUNTIF(BK$3:BK$21,"DNF"),COUNTIF(BL$3:BL$21,"&gt;0")+COUNTIF(BK$3:BK$21,"DNF")+1),RANK(BL3,BL$3:BL$21,1)))),"")</f>
        <v/>
      </c>
    </row>
    <row r="4" spans="1:66" s="4" customFormat="1" x14ac:dyDescent="0.3">
      <c r="A4" s="65" t="s">
        <v>32</v>
      </c>
      <c r="B4" s="66" t="s">
        <v>31</v>
      </c>
      <c r="C4" s="66" t="s">
        <v>35</v>
      </c>
      <c r="D4" s="66">
        <v>0.87790000000000001</v>
      </c>
      <c r="E4" s="66">
        <v>1.1442000000000001</v>
      </c>
      <c r="F4" s="67">
        <v>1.2717000000000001</v>
      </c>
      <c r="G4" s="40">
        <v>7.9733796296296303E-2</v>
      </c>
      <c r="H4" s="41">
        <f t="shared" ref="H4:H21" si="0">IF(ISTEXT(G4),"",IF(G4="","",G4*IF(I$1="L",$D4,(IF(I$1="M",$E4,$F4)))))</f>
        <v>0.10139746875000001</v>
      </c>
      <c r="I4" s="26">
        <f t="shared" ref="I4:I21" si="1">IF(H4="","",H4-MIN(H$3:H$21))</f>
        <v>5.3334120370370497E-3</v>
      </c>
      <c r="J4" s="10" cm="1">
        <f t="array" ref="J4">IF(SUMPRODUCT(--ISNUMBER(G$3:G$21))&gt;0,IF($A4="","",IF(G4="","",IF(ISTEXT(G4),IF(G4="DNF",COUNTIF(H$3:H$21,"&gt;0")+COUNTIF(G$3:G$21,"DNF"),COUNTIF(H$3:H$21,"&gt;0")+COUNTIF(G$3:G$21,"DNF")+1),RANK(H4,H$3:H$21,1)))),"")</f>
        <v>6</v>
      </c>
      <c r="K4" s="40" t="s">
        <v>72</v>
      </c>
      <c r="L4" s="41" t="str">
        <f t="shared" ref="L4:L21" si="2">IF(ISTEXT(K4),"",IF(K4="","",K4*IF(M$1="L",$D4,(IF(M$1="M",$E4,$F4)))))</f>
        <v/>
      </c>
      <c r="M4" s="26" t="str">
        <f t="shared" ref="M4:M21" si="3">IF(L4="","",L4-MIN(L$3:L$21))</f>
        <v/>
      </c>
      <c r="N4" s="10" cm="1">
        <f t="array" ref="N4">IF(SUMPRODUCT(--ISNUMBER(K$3:K$21))&gt;0,IF($A4="","",IF(K4="","",IF(ISTEXT(K4),IF(K4="DNF",COUNTIF(L$3:L$21,"&gt;0")+COUNTIF(K$3:K$21,"DNF"),COUNTIF(L$3:L$21,"&gt;0")+COUNTIF(K$3:K$21,"DNF")+1),RANK(L4,L$3:L$21,1)))),"")</f>
        <v>6</v>
      </c>
      <c r="O4" s="40" t="s">
        <v>72</v>
      </c>
      <c r="P4" s="41" t="str">
        <f t="shared" ref="P4:P21" si="4">IF(ISTEXT(O4),"",IF(O4="","",O4*IF(Q$1="L",$D4,(IF(Q$1="M",$E4,$F4)))))</f>
        <v/>
      </c>
      <c r="Q4" s="26" t="str">
        <f t="shared" ref="Q4:Q21" si="5">IF(P4="","",P4-MIN(P$3:P$21))</f>
        <v/>
      </c>
      <c r="R4" s="10" cm="1">
        <f t="array" ref="R4">IF(SUMPRODUCT(--ISNUMBER(O$3:O$21))&gt;0,IF($A4="","",IF(O4="","",IF(ISTEXT(O4),IF(O4="DNF",COUNTIF(P$3:P$21,"&gt;0")+COUNTIF(O$3:O$21,"DNF"),COUNTIF(P$3:P$21,"&gt;0")+COUNTIF(O$3:O$21,"DNF")+1),RANK(P4,P$3:P$21,1)))),"")</f>
        <v>8</v>
      </c>
      <c r="S4" s="40" t="s">
        <v>72</v>
      </c>
      <c r="T4" s="41" t="str">
        <f t="shared" ref="T4:T21" si="6">IF(ISTEXT(S4),"",IF(S4="","",S4*IF(U$1="L",$D4,(IF(U$1="M",$E4,$F4)))))</f>
        <v/>
      </c>
      <c r="U4" s="26" t="str">
        <f t="shared" ref="U4:U21" si="7">IF(T4="","",T4-MIN(T$3:T$21))</f>
        <v/>
      </c>
      <c r="V4" s="10" cm="1">
        <f t="array" ref="V4">IF(SUMPRODUCT(--ISNUMBER(S$3:S$21))&gt;0,IF($A4="","",IF(S4="","",IF(ISTEXT(S4),IF(S4="DNF",COUNTIF(T$3:T$21,"&gt;0")+COUNTIF(S$3:S$21,"DNF"),COUNTIF(T$3:T$21,"&gt;0")+COUNTIF(S$3:S$21,"DNF")+1),RANK(T4,T$3:T$21,1)))),"")</f>
        <v>8</v>
      </c>
      <c r="W4" s="40" t="s">
        <v>72</v>
      </c>
      <c r="X4" s="41" t="str">
        <f t="shared" ref="X4:X21" si="8">IF(ISTEXT(W4),"",IF(W4="","",W4*IF(Y$1="L",$D4,(IF(Y$1="M",$E4,$F4)))))</f>
        <v/>
      </c>
      <c r="Y4" s="26" t="str">
        <f t="shared" ref="Y4:Y21" si="9">IF(X4="","",X4-MIN(X$3:X$21))</f>
        <v/>
      </c>
      <c r="Z4" s="10" cm="1">
        <f t="array" ref="Z4">IF(SUMPRODUCT(--ISNUMBER(W$3:W$21))&gt;0,IF($A4="","",IF(W4="","",IF(ISTEXT(W4),IF(W4="DNF",COUNTIF(X$3:X$21,"&gt;0")+COUNTIF(W$3:W$21,"DNF"),COUNTIF(X$3:X$21,"&gt;0")+COUNTIF(W$3:W$21,"DNF")+1),RANK(X4,X$3:X$21,1)))),"")</f>
        <v>8</v>
      </c>
      <c r="AA4" s="40">
        <v>7.17592592592593E-2</v>
      </c>
      <c r="AB4" s="41">
        <f t="shared" ref="AB4:AB21" si="10">IF(ISTEXT(AA4),"",IF(AA4="","",AA4*IF(AC$1="L",$D4,(IF(AC$1="M",$E4,$F4)))))</f>
        <v>9.1256250000000053E-2</v>
      </c>
      <c r="AC4" s="26">
        <f t="shared" ref="AC4:AC21" si="11">IF(AB4="","",AB4-MIN(AB$3:AB$21))</f>
        <v>3.036481481481168E-3</v>
      </c>
      <c r="AD4" s="10" cm="1">
        <f t="array" ref="AD4">IF(SUMPRODUCT(--ISNUMBER(AA$3:AA$21))&gt;0,IF($A4="","",IF(AA4="","",IF(ISTEXT(AA4),IF(AA4="DNF",COUNTIF(AB$3:AB$21,"&gt;0")+COUNTIF(AA$3:AA$21,"DNF"),COUNTIF(AB$3:AB$21,"&gt;0")+COUNTIF(AA$3:AA$21,"DNF")+1),RANK(AB4,AB$3:AB$21,1)))),"")</f>
        <v>3</v>
      </c>
      <c r="AE4" s="40" t="s">
        <v>72</v>
      </c>
      <c r="AF4" s="41" t="str">
        <f t="shared" ref="AF4:AF21" si="12">IF(ISTEXT(AE4),"",IF(AE4="","",AE4*IF(AG$1="L",$D4,(IF(AG$1="M",$E4,$F4)))))</f>
        <v/>
      </c>
      <c r="AG4" s="26" t="str">
        <f t="shared" ref="AG4:AG21" si="13">IF(AF4="","",AF4-MIN(AF$3:AF$21))</f>
        <v/>
      </c>
      <c r="AH4" s="10" cm="1">
        <f t="array" ref="AH4">IF(SUMPRODUCT(--ISNUMBER(AE$3:AE$21))&gt;0,IF($A4="","",IF(AE4="","",IF(ISTEXT(AE4),IF(AE4="DNF",COUNTIF(AF$3:AF$21,"&gt;0")+COUNTIF(AE$3:AE$21,"DNF"),COUNTIF(AF$3:AF$21,"&gt;0")+COUNTIF(AE$3:AE$21,"DNF")+1),RANK(AF4,AF$3:AF$21,1)))),"")</f>
        <v>6</v>
      </c>
      <c r="AI4" s="40" t="s">
        <v>72</v>
      </c>
      <c r="AJ4" s="41" t="str">
        <f t="shared" ref="AJ4:AJ21" si="14">IF(ISTEXT(AI4),"",IF(AI4="","",AI4*IF(AK$1="L",$D4,(IF(AK$1="M",$E4,$F4)))))</f>
        <v/>
      </c>
      <c r="AK4" s="26" t="str">
        <f t="shared" ref="AK4:AK21" si="15">IF(AJ4="","",AJ4-MIN(AJ$3:AJ$21))</f>
        <v/>
      </c>
      <c r="AL4" s="10" cm="1">
        <f t="array" ref="AL4">IF(SUMPRODUCT(--ISNUMBER(AI$3:AI$21))&gt;0,IF($A4="","",IF(AI4="","",IF(ISTEXT(AI4),IF(AI4="DNF",COUNTIF(AJ$3:AJ$21,"&gt;0")+COUNTIF(AI$3:AI$21,"DNF"),COUNTIF(AJ$3:AJ$21,"&gt;0")+COUNTIF(AI$3:AI$21,"DNF")+1),RANK(AJ4,AJ$3:AJ$21,1)))),"")</f>
        <v>9</v>
      </c>
      <c r="AM4" s="40" t="s">
        <v>72</v>
      </c>
      <c r="AN4" s="41" t="str">
        <f t="shared" ref="AN4:AN21" si="16">IF(ISTEXT(AM4),"",IF(AM4="","",AM4*IF(AO$1="L",$D4,(IF(AO$1="M",$E4,$F4)))))</f>
        <v/>
      </c>
      <c r="AO4" s="26" t="str">
        <f t="shared" ref="AO4:AO21" si="17">IF(AN4="","",AN4-MIN(AN$3:AN$21))</f>
        <v/>
      </c>
      <c r="AP4" s="10" cm="1">
        <f t="array" ref="AP4">IF(SUMPRODUCT(--ISNUMBER(AM$3:AM$21))&gt;0,IF($A4="","",IF(AM4="","",IF(ISTEXT(AM4),IF(AM4="DNF",COUNTIF(AN$3:AN$21,"&gt;0")+COUNTIF(AM$3:AM$21,"DNF"),COUNTIF(AN$3:AN$21,"&gt;0")+COUNTIF(AM$3:AM$21,"DNF")+1),RANK(AN4,AN$3:AN$21,1)))),"")</f>
        <v>5</v>
      </c>
      <c r="AQ4" s="40"/>
      <c r="AR4" s="41" t="str">
        <f t="shared" ref="AR4:AR21" si="18">IF(ISTEXT(AQ4),"",IF(AQ4="","",AQ4*IF(AS$1="L",$D4,(IF(AS$1="M",$E4,$F4)))))</f>
        <v/>
      </c>
      <c r="AS4" s="26" t="str">
        <f t="shared" ref="AS4:AS21" si="19">IF(AR4="","",AR4-MIN(AR$3:AR$21))</f>
        <v/>
      </c>
      <c r="AT4" s="10" t="str" cm="1">
        <f t="array" ref="AT4">IF(SUMPRODUCT(--ISNUMBER(AQ$3:AQ$21))&gt;0,IF($A4="","",IF(AQ4="","",IF(ISTEXT(AQ4),IF(AQ4="DNF",COUNTIF(AR$3:AR$21,"&gt;0")+COUNTIF(AQ$3:AQ$21,"DNF"),COUNTIF(AR$3:AR$21,"&gt;0")+COUNTIF(AQ$3:AQ$21,"DNF")+1),RANK(AR4,AR$3:AR$21,1)))),"")</f>
        <v/>
      </c>
      <c r="AU4" s="40"/>
      <c r="AV4" s="41" t="str">
        <f t="shared" ref="AV4:AV21" si="20">IF(ISTEXT(AU4),"",IF(AU4="","",AU4*IF(AW$1="L",$D4,(IF(AW$1="M",$E4,$F4)))))</f>
        <v/>
      </c>
      <c r="AW4" s="26" t="str">
        <f t="shared" ref="AW4:AW21" si="21">IF(AV4="","",AV4-MIN(AV$3:AV$21))</f>
        <v/>
      </c>
      <c r="AX4" s="10" t="str" cm="1">
        <f t="array" ref="AX4">IF(SUMPRODUCT(--ISNUMBER(AU$3:AU$21))&gt;0,IF($A4="","",IF(AU4="","",IF(ISTEXT(AU4),IF(AU4="DNF",COUNTIF(AV$3:AV$21,"&gt;0")+COUNTIF(AU$3:AU$21,"DNF"),COUNTIF(AV$3:AV$21,"&gt;0")+COUNTIF(AU$3:AU$21,"DNF")+1),RANK(AV4,AV$3:AV$21,1)))),"")</f>
        <v/>
      </c>
      <c r="AY4" s="40"/>
      <c r="AZ4" s="41" t="str">
        <f t="shared" ref="AZ4:AZ21" si="22">IF(ISTEXT(AY4),"",IF(AY4="","",AY4*IF(BA$1="L",$D4,(IF(BA$1="M",$E4,$F4)))))</f>
        <v/>
      </c>
      <c r="BA4" s="26" t="str">
        <f t="shared" ref="BA4:BA21" si="23">IF(AZ4="","",AZ4-MIN(AZ$3:AZ$21))</f>
        <v/>
      </c>
      <c r="BB4" s="10" t="str" cm="1">
        <f t="array" ref="BB4">IF(SUMPRODUCT(--ISNUMBER(AY$3:AY$21))&gt;0,IF($A4="","",IF(AY4="","",IF(ISTEXT(AY4),IF(AY4="DNF",COUNTIF(AZ$3:AZ$21,"&gt;0")+COUNTIF(AY$3:AY$21,"DNF"),COUNTIF(AZ$3:AZ$21,"&gt;0")+COUNTIF(AY$3:AY$21,"DNF")+1),RANK(AZ4,AZ$3:AZ$21,1)))),"")</f>
        <v/>
      </c>
      <c r="BC4" s="40"/>
      <c r="BD4" s="41" t="str">
        <f t="shared" ref="BD4:BD21" si="24">IF(ISTEXT(BC4),"",IF(BC4="","",BC4*IF(BE$1="L",$D4,(IF(BE$1="M",$E4,$F4)))))</f>
        <v/>
      </c>
      <c r="BE4" s="26" t="str">
        <f t="shared" ref="BE4:BE21" si="25">IF(BD4="","",BD4-MIN(BD$3:BD$21))</f>
        <v/>
      </c>
      <c r="BF4" s="10" t="str" cm="1">
        <f t="array" ref="BF4">IF(SUMPRODUCT(--ISNUMBER(BC$3:BC$21))&gt;0,IF($A4="","",IF(BC4="","",IF(ISTEXT(BC4),IF(BC4="DNF",COUNTIF(BD$3:BD$21,"&gt;0")+COUNTIF(BC$3:BC$21,"DNF"),COUNTIF(BD$3:BD$21,"&gt;0")+COUNTIF(BC$3:BC$21,"DNF")+1),RANK(BD4,BD$3:BD$21,1)))),"")</f>
        <v/>
      </c>
      <c r="BG4" s="40"/>
      <c r="BH4" s="41" t="str">
        <f t="shared" ref="BH4:BH21" si="26">IF(ISTEXT(BG4),"",IF(BG4="","",BG4*IF(BI$1="L",$D4,(IF(BI$1="M",$E4,$F4)))))</f>
        <v/>
      </c>
      <c r="BI4" s="26" t="str">
        <f t="shared" ref="BI4:BI21" si="27">IF(BH4="","",BH4-MIN(BH$3:BH$21))</f>
        <v/>
      </c>
      <c r="BJ4" s="10" t="str" cm="1">
        <f t="array" ref="BJ4">IF(SUMPRODUCT(--ISNUMBER(BG$3:BG$21))&gt;0,IF($A4="","",IF(BG4="","",IF(ISTEXT(BG4),IF(BG4="DNF",COUNTIF(BH$3:BH$21,"&gt;0")+COUNTIF(BG$3:BG$21,"DNF"),COUNTIF(BH$3:BH$21,"&gt;0")+COUNTIF(BG$3:BG$21,"DNF")+1),RANK(BH4,BH$3:BH$21,1)))),"")</f>
        <v/>
      </c>
      <c r="BK4" s="40"/>
      <c r="BL4" s="41" t="str">
        <f t="shared" ref="BL4:BL21" si="28">IF(ISTEXT(BK4),"",IF(BK4="","",BK4*IF(BM$1="L",$D4,(IF(BM$1="M",$E4,$F4)))))</f>
        <v/>
      </c>
      <c r="BM4" s="26" t="str">
        <f t="shared" ref="BM4:BM21" si="29">IF(BL4="","",BL4-MIN(BL$3:BL$21))</f>
        <v/>
      </c>
      <c r="BN4" s="10" t="str" cm="1">
        <f t="array" ref="BN4">IF(SUMPRODUCT(--ISNUMBER(BK$3:BK$21))&gt;0,IF($A4="","",IF(BK4="","",IF(ISTEXT(BK4),IF(BK4="DNF",COUNTIF(BL$3:BL$21,"&gt;0")+COUNTIF(BK$3:BK$21,"DNF"),COUNTIF(BL$3:BL$21,"&gt;0")+COUNTIF(BK$3:BK$21,"DNF")+1),RANK(BL4,BL$3:BL$21,1)))),"")</f>
        <v/>
      </c>
    </row>
    <row r="5" spans="1:66" s="4" customFormat="1" x14ac:dyDescent="0.3">
      <c r="A5" s="65" t="s">
        <v>4</v>
      </c>
      <c r="B5" s="66" t="s">
        <v>31</v>
      </c>
      <c r="C5" s="66" t="s">
        <v>33</v>
      </c>
      <c r="D5" s="66">
        <v>0.78280000000000005</v>
      </c>
      <c r="E5" s="66">
        <v>0.97189999999999999</v>
      </c>
      <c r="F5" s="67">
        <v>1.0797000000000001</v>
      </c>
      <c r="G5" s="40">
        <v>9.3611111111111103E-2</v>
      </c>
      <c r="H5" s="41">
        <f t="shared" si="0"/>
        <v>0.10107191666666666</v>
      </c>
      <c r="I5" s="26">
        <f t="shared" si="1"/>
        <v>5.0078599537037027E-3</v>
      </c>
      <c r="J5" s="10" cm="1">
        <f t="array" ref="J5">IF(SUMPRODUCT(--ISNUMBER(G$3:G$21))&gt;0,IF($A5="","",IF(G5="","",IF(ISTEXT(G5),IF(G5="DNF",COUNTIF(H$3:H$21,"&gt;0")+COUNTIF(G$3:G$21,"DNF"),COUNTIF(H$3:H$21,"&gt;0")+COUNTIF(G$3:G$21,"DNF")+1),RANK(H5,H$3:H$21,1)))),"")</f>
        <v>5</v>
      </c>
      <c r="K5" s="40">
        <v>9.1192129629629637E-2</v>
      </c>
      <c r="L5" s="41">
        <f t="shared" si="2"/>
        <v>8.8629630787037048E-2</v>
      </c>
      <c r="M5" s="26">
        <f t="shared" si="3"/>
        <v>4.2266828703703824E-3</v>
      </c>
      <c r="N5" s="10" cm="1">
        <f t="array" ref="N5">IF(SUMPRODUCT(--ISNUMBER(K$3:K$21))&gt;0,IF($A5="","",IF(K5="","",IF(ISTEXT(K5),IF(K5="DNF",COUNTIF(L$3:L$21,"&gt;0")+COUNTIF(K$3:K$21,"DNF"),COUNTIF(L$3:L$21,"&gt;0")+COUNTIF(K$3:K$21,"DNF")+1),RANK(L5,L$3:L$21,1)))),"")</f>
        <v>4</v>
      </c>
      <c r="O5" s="40">
        <v>9.2013888888888951E-2</v>
      </c>
      <c r="P5" s="41">
        <f t="shared" si="4"/>
        <v>7.2028472222222278E-2</v>
      </c>
      <c r="Q5" s="26">
        <f t="shared" si="5"/>
        <v>6.4939652777778328E-3</v>
      </c>
      <c r="R5" s="10" cm="1">
        <f t="array" ref="R5">IF(SUMPRODUCT(--ISNUMBER(O$3:O$21))&gt;0,IF($A5="","",IF(O5="","",IF(ISTEXT(O5),IF(O5="DNF",COUNTIF(P$3:P$21,"&gt;0")+COUNTIF(O$3:O$21,"DNF"),COUNTIF(P$3:P$21,"&gt;0")+COUNTIF(O$3:O$21,"DNF")+1),RANK(P5,P$3:P$21,1)))),"")</f>
        <v>6</v>
      </c>
      <c r="S5" s="40">
        <v>8.187499999999992E-2</v>
      </c>
      <c r="T5" s="41">
        <f t="shared" si="6"/>
        <v>7.9574312499999925E-2</v>
      </c>
      <c r="U5" s="26">
        <f t="shared" si="7"/>
        <v>3.731128472222206E-3</v>
      </c>
      <c r="V5" s="10" cm="1">
        <f t="array" ref="V5">IF(SUMPRODUCT(--ISNUMBER(S$3:S$21))&gt;0,IF($A5="","",IF(S5="","",IF(ISTEXT(S5),IF(S5="DNF",COUNTIF(T$3:T$21,"&gt;0")+COUNTIF(S$3:S$21,"DNF"),COUNTIF(T$3:T$21,"&gt;0")+COUNTIF(S$3:S$21,"DNF")+1),RANK(T5,T$3:T$21,1)))),"")</f>
        <v>7</v>
      </c>
      <c r="W5" s="40">
        <v>8.2037037037036464E-2</v>
      </c>
      <c r="X5" s="41">
        <f t="shared" si="8"/>
        <v>7.9731796296295732E-2</v>
      </c>
      <c r="Y5" s="26">
        <f t="shared" si="9"/>
        <v>7.4419259259259074E-3</v>
      </c>
      <c r="Z5" s="10" cm="1">
        <f t="array" ref="Z5">IF(SUMPRODUCT(--ISNUMBER(W$3:W$21))&gt;0,IF($A5="","",IF(W5="","",IF(ISTEXT(W5),IF(W5="DNF",COUNTIF(X$3:X$21,"&gt;0")+COUNTIF(W$3:W$21,"DNF"),COUNTIF(X$3:X$21,"&gt;0")+COUNTIF(W$3:W$21,"DNF")+1),RANK(X5,X$3:X$21,1)))),"")</f>
        <v>7</v>
      </c>
      <c r="AA5" s="40">
        <v>9.3692129629629917E-2</v>
      </c>
      <c r="AB5" s="41">
        <f t="shared" si="10"/>
        <v>0.10115939236111143</v>
      </c>
      <c r="AC5" s="26">
        <f t="shared" si="11"/>
        <v>1.2939623842592549E-2</v>
      </c>
      <c r="AD5" s="10" cm="1">
        <f t="array" ref="AD5">IF(SUMPRODUCT(--ISNUMBER(AA$3:AA$21))&gt;0,IF($A5="","",IF(AA5="","",IF(ISTEXT(AA5),IF(AA5="DNF",COUNTIF(AB$3:AB$21,"&gt;0")+COUNTIF(AA$3:AA$21,"DNF"),COUNTIF(AB$3:AB$21,"&gt;0")+COUNTIF(AA$3:AA$21,"DNF")+1),RANK(AB5,AB$3:AB$21,1)))),"")</f>
        <v>6</v>
      </c>
      <c r="AE5" s="40" t="s">
        <v>71</v>
      </c>
      <c r="AF5" s="41" t="str">
        <f t="shared" si="12"/>
        <v/>
      </c>
      <c r="AG5" s="26" t="str">
        <f t="shared" si="13"/>
        <v/>
      </c>
      <c r="AH5" s="10" cm="1">
        <f t="array" ref="AH5">IF(SUMPRODUCT(--ISNUMBER(AE$3:AE$21))&gt;0,IF($A5="","",IF(AE5="","",IF(ISTEXT(AE5),IF(AE5="DNF",COUNTIF(AF$3:AF$21,"&gt;0")+COUNTIF(AE$3:AE$21,"DNF"),COUNTIF(AF$3:AF$21,"&gt;0")+COUNTIF(AE$3:AE$21,"DNF")+1),RANK(AF5,AF$3:AF$21,1)))),"")</f>
        <v>5</v>
      </c>
      <c r="AI5" s="40">
        <v>9.3576388888889084E-2</v>
      </c>
      <c r="AJ5" s="41">
        <f t="shared" si="14"/>
        <v>7.3251597222222381E-2</v>
      </c>
      <c r="AK5" s="26">
        <f t="shared" si="15"/>
        <v>1.0975402777777761E-2</v>
      </c>
      <c r="AL5" s="10" cm="1">
        <f t="array" ref="AL5">IF(SUMPRODUCT(--ISNUMBER(AI$3:AI$21))&gt;0,IF($A5="","",IF(AI5="","",IF(ISTEXT(AI5),IF(AI5="DNF",COUNTIF(AJ$3:AJ$21,"&gt;0")+COUNTIF(AI$3:AI$21,"DNF"),COUNTIF(AJ$3:AJ$21,"&gt;0")+COUNTIF(AI$3:AI$21,"DNF")+1),RANK(AJ5,AJ$3:AJ$21,1)))),"")</f>
        <v>8</v>
      </c>
      <c r="AM5" s="40">
        <v>8.3726851851851358E-2</v>
      </c>
      <c r="AN5" s="41">
        <f t="shared" si="16"/>
        <v>9.0399881944443913E-2</v>
      </c>
      <c r="AO5" s="26">
        <f t="shared" si="17"/>
        <v>8.5003356481483799E-3</v>
      </c>
      <c r="AP5" s="10" cm="1">
        <f t="array" ref="AP5">IF(SUMPRODUCT(--ISNUMBER(AM$3:AM$21))&gt;0,IF($A5="","",IF(AM5="","",IF(ISTEXT(AM5),IF(AM5="DNF",COUNTIF(AN$3:AN$21,"&gt;0")+COUNTIF(AM$3:AM$21,"DNF"),COUNTIF(AN$3:AN$21,"&gt;0")+COUNTIF(AM$3:AM$21,"DNF")+1),RANK(AN5,AN$3:AN$21,1)))),"")</f>
        <v>4</v>
      </c>
      <c r="AQ5" s="40"/>
      <c r="AR5" s="41" t="str">
        <f t="shared" si="18"/>
        <v/>
      </c>
      <c r="AS5" s="26" t="str">
        <f t="shared" si="19"/>
        <v/>
      </c>
      <c r="AT5" s="10" t="str" cm="1">
        <f t="array" ref="AT5">IF(SUMPRODUCT(--ISNUMBER(AQ$3:AQ$21))&gt;0,IF($A5="","",IF(AQ5="","",IF(ISTEXT(AQ5),IF(AQ5="DNF",COUNTIF(AR$3:AR$21,"&gt;0")+COUNTIF(AQ$3:AQ$21,"DNF"),COUNTIF(AR$3:AR$21,"&gt;0")+COUNTIF(AQ$3:AQ$21,"DNF")+1),RANK(AR5,AR$3:AR$21,1)))),"")</f>
        <v/>
      </c>
      <c r="AU5" s="40"/>
      <c r="AV5" s="41" t="str">
        <f t="shared" si="20"/>
        <v/>
      </c>
      <c r="AW5" s="26" t="str">
        <f t="shared" si="21"/>
        <v/>
      </c>
      <c r="AX5" s="10" t="str" cm="1">
        <f t="array" ref="AX5">IF(SUMPRODUCT(--ISNUMBER(AU$3:AU$21))&gt;0,IF($A5="","",IF(AU5="","",IF(ISTEXT(AU5),IF(AU5="DNF",COUNTIF(AV$3:AV$21,"&gt;0")+COUNTIF(AU$3:AU$21,"DNF"),COUNTIF(AV$3:AV$21,"&gt;0")+COUNTIF(AU$3:AU$21,"DNF")+1),RANK(AV5,AV$3:AV$21,1)))),"")</f>
        <v/>
      </c>
      <c r="AY5" s="40"/>
      <c r="AZ5" s="41" t="str">
        <f t="shared" si="22"/>
        <v/>
      </c>
      <c r="BA5" s="26" t="str">
        <f t="shared" si="23"/>
        <v/>
      </c>
      <c r="BB5" s="10" t="str" cm="1">
        <f t="array" ref="BB5">IF(SUMPRODUCT(--ISNUMBER(AY$3:AY$21))&gt;0,IF($A5="","",IF(AY5="","",IF(ISTEXT(AY5),IF(AY5="DNF",COUNTIF(AZ$3:AZ$21,"&gt;0")+COUNTIF(AY$3:AY$21,"DNF"),COUNTIF(AZ$3:AZ$21,"&gt;0")+COUNTIF(AY$3:AY$21,"DNF")+1),RANK(AZ5,AZ$3:AZ$21,1)))),"")</f>
        <v/>
      </c>
      <c r="BC5" s="40"/>
      <c r="BD5" s="41" t="str">
        <f t="shared" si="24"/>
        <v/>
      </c>
      <c r="BE5" s="26" t="str">
        <f t="shared" si="25"/>
        <v/>
      </c>
      <c r="BF5" s="10" t="str" cm="1">
        <f t="array" ref="BF5">IF(SUMPRODUCT(--ISNUMBER(BC$3:BC$21))&gt;0,IF($A5="","",IF(BC5="","",IF(ISTEXT(BC5),IF(BC5="DNF",COUNTIF(BD$3:BD$21,"&gt;0")+COUNTIF(BC$3:BC$21,"DNF"),COUNTIF(BD$3:BD$21,"&gt;0")+COUNTIF(BC$3:BC$21,"DNF")+1),RANK(BD5,BD$3:BD$21,1)))),"")</f>
        <v/>
      </c>
      <c r="BG5" s="40"/>
      <c r="BH5" s="41" t="str">
        <f t="shared" si="26"/>
        <v/>
      </c>
      <c r="BI5" s="26" t="str">
        <f t="shared" si="27"/>
        <v/>
      </c>
      <c r="BJ5" s="10" t="str" cm="1">
        <f t="array" ref="BJ5">IF(SUMPRODUCT(--ISNUMBER(BG$3:BG$21))&gt;0,IF($A5="","",IF(BG5="","",IF(ISTEXT(BG5),IF(BG5="DNF",COUNTIF(BH$3:BH$21,"&gt;0")+COUNTIF(BG$3:BG$21,"DNF"),COUNTIF(BH$3:BH$21,"&gt;0")+COUNTIF(BG$3:BG$21,"DNF")+1),RANK(BH5,BH$3:BH$21,1)))),"")</f>
        <v/>
      </c>
      <c r="BK5" s="40"/>
      <c r="BL5" s="41" t="str">
        <f t="shared" si="28"/>
        <v/>
      </c>
      <c r="BM5" s="26" t="str">
        <f t="shared" si="29"/>
        <v/>
      </c>
      <c r="BN5" s="10" t="str" cm="1">
        <f t="array" ref="BN5">IF(SUMPRODUCT(--ISNUMBER(BK$3:BK$21))&gt;0,IF($A5="","",IF(BK5="","",IF(ISTEXT(BK5),IF(BK5="DNF",COUNTIF(BL$3:BL$21,"&gt;0")+COUNTIF(BK$3:BK$21,"DNF"),COUNTIF(BL$3:BL$21,"&gt;0")+COUNTIF(BK$3:BK$21,"DNF")+1),RANK(BL5,BL$3:BL$21,1)))),"")</f>
        <v/>
      </c>
    </row>
    <row r="6" spans="1:66" s="4" customFormat="1" x14ac:dyDescent="0.3">
      <c r="A6" s="65" t="s">
        <v>5</v>
      </c>
      <c r="B6" s="66" t="s">
        <v>31</v>
      </c>
      <c r="C6" s="66" t="s">
        <v>39</v>
      </c>
      <c r="D6" s="66">
        <v>0.79459999999999997</v>
      </c>
      <c r="E6" s="66">
        <v>1.0287999999999999</v>
      </c>
      <c r="F6" s="67">
        <v>1.17</v>
      </c>
      <c r="G6" s="40">
        <v>8.5949074074074081E-2</v>
      </c>
      <c r="H6" s="41">
        <f t="shared" si="0"/>
        <v>0.10056041666666667</v>
      </c>
      <c r="I6" s="26">
        <f t="shared" si="1"/>
        <v>4.4963599537037047E-3</v>
      </c>
      <c r="J6" s="10" cm="1">
        <f t="array" ref="J6">IF(SUMPRODUCT(--ISNUMBER(G$3:G$21))&gt;0,IF($A6="","",IF(G6="","",IF(ISTEXT(G6),IF(G6="DNF",COUNTIF(H$3:H$21,"&gt;0")+COUNTIF(G$3:G$21,"DNF"),COUNTIF(H$3:H$21,"&gt;0")+COUNTIF(G$3:G$21,"DNF")+1),RANK(H6,H$3:H$21,1)))),"")</f>
        <v>3</v>
      </c>
      <c r="K6" s="40">
        <v>8.729166666666667E-2</v>
      </c>
      <c r="L6" s="41">
        <f t="shared" si="2"/>
        <v>8.9805666666666659E-2</v>
      </c>
      <c r="M6" s="26">
        <f t="shared" si="3"/>
        <v>5.4027187499999935E-3</v>
      </c>
      <c r="N6" s="10" cm="1">
        <f t="array" ref="N6">IF(SUMPRODUCT(--ISNUMBER(K$3:K$21))&gt;0,IF($A6="","",IF(K6="","",IF(ISTEXT(K6),IF(K6="DNF",COUNTIF(L$3:L$21,"&gt;0")+COUNTIF(K$3:K$21,"DNF"),COUNTIF(L$3:L$21,"&gt;0")+COUNTIF(K$3:K$21,"DNF")+1),RANK(L6,L$3:L$21,1)))),"")</f>
        <v>5</v>
      </c>
      <c r="O6" s="40">
        <v>0.10237268518518516</v>
      </c>
      <c r="P6" s="41">
        <f t="shared" si="4"/>
        <v>8.1345335648148123E-2</v>
      </c>
      <c r="Q6" s="26">
        <f t="shared" si="5"/>
        <v>1.5810828703703678E-2</v>
      </c>
      <c r="R6" s="10" cm="1">
        <f t="array" ref="R6">IF(SUMPRODUCT(--ISNUMBER(O$3:O$21))&gt;0,IF($A6="","",IF(O6="","",IF(ISTEXT(O6),IF(O6="DNF",COUNTIF(P$3:P$21,"&gt;0")+COUNTIF(O$3:O$21,"DNF"),COUNTIF(P$3:P$21,"&gt;0")+COUNTIF(O$3:O$21,"DNF")+1),RANK(P6,P$3:P$21,1)))),"")</f>
        <v>7</v>
      </c>
      <c r="S6" s="40">
        <v>7.4166666666666714E-2</v>
      </c>
      <c r="T6" s="41">
        <f t="shared" si="6"/>
        <v>7.6302666666666713E-2</v>
      </c>
      <c r="U6" s="26">
        <f t="shared" si="7"/>
        <v>4.5948263888899443E-4</v>
      </c>
      <c r="V6" s="10" cm="1">
        <f t="array" ref="V6">IF(SUMPRODUCT(--ISNUMBER(S$3:S$21))&gt;0,IF($A6="","",IF(S6="","",IF(ISTEXT(S6),IF(S6="DNF",COUNTIF(T$3:T$21,"&gt;0")+COUNTIF(S$3:S$21,"DNF"),COUNTIF(T$3:T$21,"&gt;0")+COUNTIF(S$3:S$21,"DNF")+1),RANK(T6,T$3:T$21,1)))),"")</f>
        <v>2</v>
      </c>
      <c r="W6" s="40">
        <v>7.0266203703703178E-2</v>
      </c>
      <c r="X6" s="41">
        <f t="shared" si="8"/>
        <v>7.2289870370369824E-2</v>
      </c>
      <c r="Y6" s="26">
        <f t="shared" si="9"/>
        <v>0</v>
      </c>
      <c r="Z6" s="10" cm="1">
        <f t="array" ref="Z6">IF(SUMPRODUCT(--ISNUMBER(W$3:W$21))&gt;0,IF($A6="","",IF(W6="","",IF(ISTEXT(W6),IF(W6="DNF",COUNTIF(X$3:X$21,"&gt;0")+COUNTIF(W$3:W$21,"DNF"),COUNTIF(X$3:X$21,"&gt;0")+COUNTIF(W$3:W$21,"DNF")+1),RANK(X6,X$3:X$21,1)))),"")</f>
        <v>1</v>
      </c>
      <c r="AA6" s="40">
        <v>7.7256944444444642E-2</v>
      </c>
      <c r="AB6" s="41">
        <f t="shared" si="10"/>
        <v>9.0390625000000224E-2</v>
      </c>
      <c r="AC6" s="26">
        <f t="shared" si="11"/>
        <v>2.1708564814813397E-3</v>
      </c>
      <c r="AD6" s="10" cm="1">
        <f t="array" ref="AD6">IF(SUMPRODUCT(--ISNUMBER(AA$3:AA$21))&gt;0,IF($A6="","",IF(AA6="","",IF(ISTEXT(AA6),IF(AA6="DNF",COUNTIF(AB$3:AB$21,"&gt;0")+COUNTIF(AA$3:AA$21,"DNF"),COUNTIF(AB$3:AB$21,"&gt;0")+COUNTIF(AA$3:AA$21,"DNF")+1),RANK(AB6,AB$3:AB$21,1)))),"")</f>
        <v>2</v>
      </c>
      <c r="AE6" s="40">
        <v>8.8587962962962966E-2</v>
      </c>
      <c r="AF6" s="41">
        <f t="shared" si="12"/>
        <v>9.1139296296296288E-2</v>
      </c>
      <c r="AG6" s="26">
        <f t="shared" si="13"/>
        <v>4.1839259259259381E-3</v>
      </c>
      <c r="AH6" s="10" cm="1">
        <f t="array" ref="AH6">IF(SUMPRODUCT(--ISNUMBER(AE$3:AE$21))&gt;0,IF($A6="","",IF(AE6="","",IF(ISTEXT(AE6),IF(AE6="DNF",COUNTIF(AF$3:AF$21,"&gt;0")+COUNTIF(AE$3:AE$21,"DNF"),COUNTIF(AF$3:AF$21,"&gt;0")+COUNTIF(AE$3:AE$21,"DNF")+1),RANK(AF6,AF$3:AF$21,1)))),"")</f>
        <v>3</v>
      </c>
      <c r="AI6" s="40" t="s">
        <v>72</v>
      </c>
      <c r="AJ6" s="41" t="str">
        <f t="shared" si="14"/>
        <v/>
      </c>
      <c r="AK6" s="26" t="str">
        <f t="shared" si="15"/>
        <v/>
      </c>
      <c r="AL6" s="10" cm="1">
        <f t="array" ref="AL6">IF(SUMPRODUCT(--ISNUMBER(AI$3:AI$21))&gt;0,IF($A6="","",IF(AI6="","",IF(ISTEXT(AI6),IF(AI6="DNF",COUNTIF(AJ$3:AJ$21,"&gt;0")+COUNTIF(AI$3:AI$21,"DNF"),COUNTIF(AJ$3:AJ$21,"&gt;0")+COUNTIF(AI$3:AI$21,"DNF")+1),RANK(AJ6,AJ$3:AJ$21,1)))),"")</f>
        <v>9</v>
      </c>
      <c r="AM6" s="40" t="s">
        <v>72</v>
      </c>
      <c r="AN6" s="41" t="str">
        <f t="shared" si="16"/>
        <v/>
      </c>
      <c r="AO6" s="26" t="str">
        <f t="shared" si="17"/>
        <v/>
      </c>
      <c r="AP6" s="10" cm="1">
        <f t="array" ref="AP6">IF(SUMPRODUCT(--ISNUMBER(AM$3:AM$21))&gt;0,IF($A6="","",IF(AM6="","",IF(ISTEXT(AM6),IF(AM6="DNF",COUNTIF(AN$3:AN$21,"&gt;0")+COUNTIF(AM$3:AM$21,"DNF"),COUNTIF(AN$3:AN$21,"&gt;0")+COUNTIF(AM$3:AM$21,"DNF")+1),RANK(AN6,AN$3:AN$21,1)))),"")</f>
        <v>5</v>
      </c>
      <c r="AQ6" s="40"/>
      <c r="AR6" s="41" t="str">
        <f t="shared" si="18"/>
        <v/>
      </c>
      <c r="AS6" s="26" t="str">
        <f t="shared" si="19"/>
        <v/>
      </c>
      <c r="AT6" s="10" t="str" cm="1">
        <f t="array" ref="AT6">IF(SUMPRODUCT(--ISNUMBER(AQ$3:AQ$21))&gt;0,IF($A6="","",IF(AQ6="","",IF(ISTEXT(AQ6),IF(AQ6="DNF",COUNTIF(AR$3:AR$21,"&gt;0")+COUNTIF(AQ$3:AQ$21,"DNF"),COUNTIF(AR$3:AR$21,"&gt;0")+COUNTIF(AQ$3:AQ$21,"DNF")+1),RANK(AR6,AR$3:AR$21,1)))),"")</f>
        <v/>
      </c>
      <c r="AU6" s="40"/>
      <c r="AV6" s="41" t="str">
        <f t="shared" si="20"/>
        <v/>
      </c>
      <c r="AW6" s="26" t="str">
        <f t="shared" si="21"/>
        <v/>
      </c>
      <c r="AX6" s="10" t="str" cm="1">
        <f t="array" ref="AX6">IF(SUMPRODUCT(--ISNUMBER(AU$3:AU$21))&gt;0,IF($A6="","",IF(AU6="","",IF(ISTEXT(AU6),IF(AU6="DNF",COUNTIF(AV$3:AV$21,"&gt;0")+COUNTIF(AU$3:AU$21,"DNF"),COUNTIF(AV$3:AV$21,"&gt;0")+COUNTIF(AU$3:AU$21,"DNF")+1),RANK(AV6,AV$3:AV$21,1)))),"")</f>
        <v/>
      </c>
      <c r="AY6" s="40"/>
      <c r="AZ6" s="41" t="str">
        <f t="shared" si="22"/>
        <v/>
      </c>
      <c r="BA6" s="26" t="str">
        <f t="shared" si="23"/>
        <v/>
      </c>
      <c r="BB6" s="10" t="str" cm="1">
        <f t="array" ref="BB6">IF(SUMPRODUCT(--ISNUMBER(AY$3:AY$21))&gt;0,IF($A6="","",IF(AY6="","",IF(ISTEXT(AY6),IF(AY6="DNF",COUNTIF(AZ$3:AZ$21,"&gt;0")+COUNTIF(AY$3:AY$21,"DNF"),COUNTIF(AZ$3:AZ$21,"&gt;0")+COUNTIF(AY$3:AY$21,"DNF")+1),RANK(AZ6,AZ$3:AZ$21,1)))),"")</f>
        <v/>
      </c>
      <c r="BC6" s="40"/>
      <c r="BD6" s="41" t="str">
        <f t="shared" si="24"/>
        <v/>
      </c>
      <c r="BE6" s="26" t="str">
        <f t="shared" si="25"/>
        <v/>
      </c>
      <c r="BF6" s="10" t="str" cm="1">
        <f t="array" ref="BF6">IF(SUMPRODUCT(--ISNUMBER(BC$3:BC$21))&gt;0,IF($A6="","",IF(BC6="","",IF(ISTEXT(BC6),IF(BC6="DNF",COUNTIF(BD$3:BD$21,"&gt;0")+COUNTIF(BC$3:BC$21,"DNF"),COUNTIF(BD$3:BD$21,"&gt;0")+COUNTIF(BC$3:BC$21,"DNF")+1),RANK(BD6,BD$3:BD$21,1)))),"")</f>
        <v/>
      </c>
      <c r="BG6" s="40"/>
      <c r="BH6" s="41" t="str">
        <f t="shared" si="26"/>
        <v/>
      </c>
      <c r="BI6" s="26" t="str">
        <f t="shared" si="27"/>
        <v/>
      </c>
      <c r="BJ6" s="10" t="str" cm="1">
        <f t="array" ref="BJ6">IF(SUMPRODUCT(--ISNUMBER(BG$3:BG$21))&gt;0,IF($A6="","",IF(BG6="","",IF(ISTEXT(BG6),IF(BG6="DNF",COUNTIF(BH$3:BH$21,"&gt;0")+COUNTIF(BG$3:BG$21,"DNF"),COUNTIF(BH$3:BH$21,"&gt;0")+COUNTIF(BG$3:BG$21,"DNF")+1),RANK(BH6,BH$3:BH$21,1)))),"")</f>
        <v/>
      </c>
      <c r="BK6" s="40"/>
      <c r="BL6" s="41" t="str">
        <f t="shared" si="28"/>
        <v/>
      </c>
      <c r="BM6" s="26" t="str">
        <f t="shared" si="29"/>
        <v/>
      </c>
      <c r="BN6" s="10" t="str" cm="1">
        <f t="array" ref="BN6">IF(SUMPRODUCT(--ISNUMBER(BK$3:BK$21))&gt;0,IF($A6="","",IF(BK6="","",IF(ISTEXT(BK6),IF(BK6="DNF",COUNTIF(BL$3:BL$21,"&gt;0")+COUNTIF(BK$3:BK$21,"DNF"),COUNTIF(BL$3:BL$21,"&gt;0")+COUNTIF(BK$3:BK$21,"DNF")+1),RANK(BL6,BL$3:BL$21,1)))),"")</f>
        <v/>
      </c>
    </row>
    <row r="7" spans="1:66" s="4" customFormat="1" x14ac:dyDescent="0.3">
      <c r="A7" s="65" t="s">
        <v>21</v>
      </c>
      <c r="B7" s="66" t="s">
        <v>31</v>
      </c>
      <c r="C7" s="66" t="s">
        <v>37</v>
      </c>
      <c r="D7" s="4">
        <v>0.86660000000000004</v>
      </c>
      <c r="E7" s="4">
        <v>1.1343000000000001</v>
      </c>
      <c r="F7" s="4">
        <v>1.2726</v>
      </c>
      <c r="G7" s="40" t="s">
        <v>71</v>
      </c>
      <c r="H7" s="41" t="str">
        <f t="shared" si="0"/>
        <v/>
      </c>
      <c r="I7" s="26" t="str">
        <f t="shared" si="1"/>
        <v/>
      </c>
      <c r="J7" s="10" cm="1">
        <f t="array" ref="J7">IF(SUMPRODUCT(--ISNUMBER(G$3:G$21))&gt;0,IF($A7="","",IF(G7="","",IF(ISTEXT(G7),IF(G7="DNF",COUNTIF(H$3:H$21,"&gt;0")+COUNTIF(G$3:G$21,"DNF"),COUNTIF(H$3:H$21,"&gt;0")+COUNTIF(G$3:G$21,"DNF")+1),RANK(H7,H$3:H$21,1)))),"")</f>
        <v>7</v>
      </c>
      <c r="K7" s="40">
        <v>7.440972222222221E-2</v>
      </c>
      <c r="L7" s="41">
        <f t="shared" si="2"/>
        <v>8.4402947916666665E-2</v>
      </c>
      <c r="M7" s="26">
        <f t="shared" si="3"/>
        <v>0</v>
      </c>
      <c r="N7" s="10" cm="1">
        <f t="array" ref="N7">IF(SUMPRODUCT(--ISNUMBER(K$3:K$21))&gt;0,IF($A7="","",IF(K7="","",IF(ISTEXT(K7),IF(K7="DNF",COUNTIF(L$3:L$21,"&gt;0")+COUNTIF(K$3:K$21,"DNF"),COUNTIF(L$3:L$21,"&gt;0")+COUNTIF(K$3:K$21,"DNF")+1),RANK(L7,L$3:L$21,1)))),"")</f>
        <v>1</v>
      </c>
      <c r="O7" s="40">
        <v>7.8009259259259278E-2</v>
      </c>
      <c r="P7" s="41">
        <f t="shared" si="4"/>
        <v>6.76028240740741E-2</v>
      </c>
      <c r="Q7" s="26">
        <f t="shared" si="5"/>
        <v>2.0683171296296543E-3</v>
      </c>
      <c r="R7" s="10" cm="1">
        <f t="array" ref="R7">IF(SUMPRODUCT(--ISNUMBER(O$3:O$21))&gt;0,IF($A7="","",IF(O7="","",IF(ISTEXT(O7),IF(O7="DNF",COUNTIF(P$3:P$21,"&gt;0")+COUNTIF(O$3:O$21,"DNF"),COUNTIF(P$3:P$21,"&gt;0")+COUNTIF(O$3:O$21,"DNF")+1),RANK(P7,P$3:P$21,1)))),"")</f>
        <v>4</v>
      </c>
      <c r="S7" s="40">
        <v>6.6863425925925868E-2</v>
      </c>
      <c r="T7" s="41">
        <f t="shared" si="6"/>
        <v>7.5843184027777719E-2</v>
      </c>
      <c r="U7" s="26">
        <f t="shared" si="7"/>
        <v>0</v>
      </c>
      <c r="V7" s="10" cm="1">
        <f t="array" ref="V7">IF(SUMPRODUCT(--ISNUMBER(S$3:S$21))&gt;0,IF($A7="","",IF(S7="","",IF(ISTEXT(S7),IF(S7="DNF",COUNTIF(T$3:T$21,"&gt;0")+COUNTIF(S$3:S$21,"DNF"),COUNTIF(T$3:T$21,"&gt;0")+COUNTIF(S$3:S$21,"DNF")+1),RANK(T7,T$3:T$21,1)))),"")</f>
        <v>1</v>
      </c>
      <c r="W7" s="40">
        <v>6.8229166666666119E-2</v>
      </c>
      <c r="X7" s="41">
        <f t="shared" si="8"/>
        <v>7.7392343749999384E-2</v>
      </c>
      <c r="Y7" s="26">
        <f t="shared" si="9"/>
        <v>5.1024733796295602E-3</v>
      </c>
      <c r="Z7" s="10" cm="1">
        <f t="array" ref="Z7">IF(SUMPRODUCT(--ISNUMBER(W$3:W$21))&gt;0,IF($A7="","",IF(W7="","",IF(ISTEXT(W7),IF(W7="DNF",COUNTIF(X$3:X$21,"&gt;0")+COUNTIF(W$3:W$21,"DNF"),COUNTIF(X$3:X$21,"&gt;0")+COUNTIF(W$3:W$21,"DNF")+1),RANK(X7,X$3:X$21,1)))),"")</f>
        <v>5</v>
      </c>
      <c r="AA7" s="40" t="s">
        <v>72</v>
      </c>
      <c r="AB7" s="41" t="str">
        <f t="shared" si="10"/>
        <v/>
      </c>
      <c r="AC7" s="26" t="str">
        <f t="shared" si="11"/>
        <v/>
      </c>
      <c r="AD7" s="10" cm="1">
        <f t="array" ref="AD7">IF(SUMPRODUCT(--ISNUMBER(AA$3:AA$21))&gt;0,IF($A7="","",IF(AA7="","",IF(ISTEXT(AA7),IF(AA7="DNF",COUNTIF(AB$3:AB$21,"&gt;0")+COUNTIF(AA$3:AA$21,"DNF"),COUNTIF(AB$3:AB$21,"&gt;0")+COUNTIF(AA$3:AA$21,"DNF")+1),RANK(AB7,AB$3:AB$21,1)))),"")</f>
        <v>7</v>
      </c>
      <c r="AE7" s="40" t="s">
        <v>72</v>
      </c>
      <c r="AF7" s="41" t="str">
        <f t="shared" si="12"/>
        <v/>
      </c>
      <c r="AG7" s="26" t="str">
        <f t="shared" si="13"/>
        <v/>
      </c>
      <c r="AH7" s="10" cm="1">
        <f t="array" ref="AH7">IF(SUMPRODUCT(--ISNUMBER(AE$3:AE$21))&gt;0,IF($A7="","",IF(AE7="","",IF(ISTEXT(AE7),IF(AE7="DNF",COUNTIF(AF$3:AF$21,"&gt;0")+COUNTIF(AE$3:AE$21,"DNF"),COUNTIF(AF$3:AF$21,"&gt;0")+COUNTIF(AE$3:AE$21,"DNF")+1),RANK(AF7,AF$3:AF$21,1)))),"")</f>
        <v>6</v>
      </c>
      <c r="AI7" s="40" t="s">
        <v>72</v>
      </c>
      <c r="AJ7" s="41" t="str">
        <f t="shared" si="14"/>
        <v/>
      </c>
      <c r="AK7" s="26" t="str">
        <f t="shared" si="15"/>
        <v/>
      </c>
      <c r="AL7" s="10" cm="1">
        <f t="array" ref="AL7">IF(SUMPRODUCT(--ISNUMBER(AI$3:AI$21))&gt;0,IF($A7="","",IF(AI7="","",IF(ISTEXT(AI7),IF(AI7="DNF",COUNTIF(AJ$3:AJ$21,"&gt;0")+COUNTIF(AI$3:AI$21,"DNF"),COUNTIF(AJ$3:AJ$21,"&gt;0")+COUNTIF(AI$3:AI$21,"DNF")+1),RANK(AJ7,AJ$3:AJ$21,1)))),"")</f>
        <v>9</v>
      </c>
      <c r="AM7" s="40" t="s">
        <v>72</v>
      </c>
      <c r="AN7" s="41" t="str">
        <f t="shared" si="16"/>
        <v/>
      </c>
      <c r="AO7" s="26" t="str">
        <f t="shared" si="17"/>
        <v/>
      </c>
      <c r="AP7" s="10" cm="1">
        <f t="array" ref="AP7">IF(SUMPRODUCT(--ISNUMBER(AM$3:AM$21))&gt;0,IF($A7="","",IF(AM7="","",IF(ISTEXT(AM7),IF(AM7="DNF",COUNTIF(AN$3:AN$21,"&gt;0")+COUNTIF(AM$3:AM$21,"DNF"),COUNTIF(AN$3:AN$21,"&gt;0")+COUNTIF(AM$3:AM$21,"DNF")+1),RANK(AN7,AN$3:AN$21,1)))),"")</f>
        <v>5</v>
      </c>
      <c r="AQ7" s="40"/>
      <c r="AR7" s="41" t="str">
        <f t="shared" si="18"/>
        <v/>
      </c>
      <c r="AS7" s="26" t="str">
        <f t="shared" si="19"/>
        <v/>
      </c>
      <c r="AT7" s="10" t="str" cm="1">
        <f t="array" ref="AT7">IF(SUMPRODUCT(--ISNUMBER(AQ$3:AQ$21))&gt;0,IF($A7="","",IF(AQ7="","",IF(ISTEXT(AQ7),IF(AQ7="DNF",COUNTIF(AR$3:AR$21,"&gt;0")+COUNTIF(AQ$3:AQ$21,"DNF"),COUNTIF(AR$3:AR$21,"&gt;0")+COUNTIF(AQ$3:AQ$21,"DNF")+1),RANK(AR7,AR$3:AR$21,1)))),"")</f>
        <v/>
      </c>
      <c r="AU7" s="40"/>
      <c r="AV7" s="41" t="str">
        <f t="shared" si="20"/>
        <v/>
      </c>
      <c r="AW7" s="26" t="str">
        <f t="shared" si="21"/>
        <v/>
      </c>
      <c r="AX7" s="10" t="str" cm="1">
        <f t="array" ref="AX7">IF(SUMPRODUCT(--ISNUMBER(AU$3:AU$21))&gt;0,IF($A7="","",IF(AU7="","",IF(ISTEXT(AU7),IF(AU7="DNF",COUNTIF(AV$3:AV$21,"&gt;0")+COUNTIF(AU$3:AU$21,"DNF"),COUNTIF(AV$3:AV$21,"&gt;0")+COUNTIF(AU$3:AU$21,"DNF")+1),RANK(AV7,AV$3:AV$21,1)))),"")</f>
        <v/>
      </c>
      <c r="AY7" s="40"/>
      <c r="AZ7" s="41" t="str">
        <f t="shared" si="22"/>
        <v/>
      </c>
      <c r="BA7" s="26" t="str">
        <f t="shared" si="23"/>
        <v/>
      </c>
      <c r="BB7" s="10" t="str" cm="1">
        <f t="array" ref="BB7">IF(SUMPRODUCT(--ISNUMBER(AY$3:AY$21))&gt;0,IF($A7="","",IF(AY7="","",IF(ISTEXT(AY7),IF(AY7="DNF",COUNTIF(AZ$3:AZ$21,"&gt;0")+COUNTIF(AY$3:AY$21,"DNF"),COUNTIF(AZ$3:AZ$21,"&gt;0")+COUNTIF(AY$3:AY$21,"DNF")+1),RANK(AZ7,AZ$3:AZ$21,1)))),"")</f>
        <v/>
      </c>
      <c r="BC7" s="40"/>
      <c r="BD7" s="41" t="str">
        <f t="shared" si="24"/>
        <v/>
      </c>
      <c r="BE7" s="26" t="str">
        <f t="shared" si="25"/>
        <v/>
      </c>
      <c r="BF7" s="10" t="str" cm="1">
        <f t="array" ref="BF7">IF(SUMPRODUCT(--ISNUMBER(BC$3:BC$21))&gt;0,IF($A7="","",IF(BC7="","",IF(ISTEXT(BC7),IF(BC7="DNF",COUNTIF(BD$3:BD$21,"&gt;0")+COUNTIF(BC$3:BC$21,"DNF"),COUNTIF(BD$3:BD$21,"&gt;0")+COUNTIF(BC$3:BC$21,"DNF")+1),RANK(BD7,BD$3:BD$21,1)))),"")</f>
        <v/>
      </c>
      <c r="BG7" s="40"/>
      <c r="BH7" s="41" t="str">
        <f t="shared" si="26"/>
        <v/>
      </c>
      <c r="BI7" s="26" t="str">
        <f t="shared" si="27"/>
        <v/>
      </c>
      <c r="BJ7" s="10" t="str" cm="1">
        <f t="array" ref="BJ7">IF(SUMPRODUCT(--ISNUMBER(BG$3:BG$21))&gt;0,IF($A7="","",IF(BG7="","",IF(ISTEXT(BG7),IF(BG7="DNF",COUNTIF(BH$3:BH$21,"&gt;0")+COUNTIF(BG$3:BG$21,"DNF"),COUNTIF(BH$3:BH$21,"&gt;0")+COUNTIF(BG$3:BG$21,"DNF")+1),RANK(BH7,BH$3:BH$21,1)))),"")</f>
        <v/>
      </c>
      <c r="BK7" s="40"/>
      <c r="BL7" s="41" t="str">
        <f t="shared" si="28"/>
        <v/>
      </c>
      <c r="BM7" s="26" t="str">
        <f t="shared" si="29"/>
        <v/>
      </c>
      <c r="BN7" s="10" t="str" cm="1">
        <f t="array" ref="BN7">IF(SUMPRODUCT(--ISNUMBER(BK$3:BK$21))&gt;0,IF($A7="","",IF(BK7="","",IF(ISTEXT(BK7),IF(BK7="DNF",COUNTIF(BL$3:BL$21,"&gt;0")+COUNTIF(BK$3:BK$21,"DNF"),COUNTIF(BL$3:BL$21,"&gt;0")+COUNTIF(BK$3:BK$21,"DNF")+1),RANK(BL7,BL$3:BL$21,1)))),"")</f>
        <v/>
      </c>
    </row>
    <row r="8" spans="1:66" s="4" customFormat="1" x14ac:dyDescent="0.3">
      <c r="A8" s="78" t="s">
        <v>26</v>
      </c>
      <c r="B8" s="69" t="s">
        <v>31</v>
      </c>
      <c r="C8" s="69" t="s">
        <v>38</v>
      </c>
      <c r="D8" s="66">
        <v>0.80220000000000002</v>
      </c>
      <c r="E8" s="66">
        <v>1.0185</v>
      </c>
      <c r="F8" s="67">
        <v>1.1593</v>
      </c>
      <c r="G8" s="40" t="s">
        <v>72</v>
      </c>
      <c r="H8" s="41" t="str">
        <f t="shared" si="0"/>
        <v/>
      </c>
      <c r="I8" s="26" t="str">
        <f t="shared" si="1"/>
        <v/>
      </c>
      <c r="J8" s="10" cm="1">
        <f t="array" ref="J8">IF(SUMPRODUCT(--ISNUMBER(G$3:G$21))&gt;0,IF($A8="","",IF(G8="","",IF(ISTEXT(G8),IF(G8="DNF",COUNTIF(H$3:H$21,"&gt;0")+COUNTIF(G$3:G$21,"DNF"),COUNTIF(H$3:H$21,"&gt;0")+COUNTIF(G$3:G$21,"DNF")+1),RANK(H8,H$3:H$21,1)))),"")</f>
        <v>8</v>
      </c>
      <c r="K8" s="40" t="s">
        <v>72</v>
      </c>
      <c r="L8" s="41" t="str">
        <f t="shared" si="2"/>
        <v/>
      </c>
      <c r="M8" s="26" t="str">
        <f t="shared" si="3"/>
        <v/>
      </c>
      <c r="N8" s="10" cm="1">
        <f t="array" ref="N8">IF(SUMPRODUCT(--ISNUMBER(K$3:K$21))&gt;0,IF($A8="","",IF(K8="","",IF(ISTEXT(K8),IF(K8="DNF",COUNTIF(L$3:L$21,"&gt;0")+COUNTIF(K$3:K$21,"DNF"),COUNTIF(L$3:L$21,"&gt;0")+COUNTIF(K$3:K$21,"DNF")+1),RANK(L8,L$3:L$21,1)))),"")</f>
        <v>6</v>
      </c>
      <c r="O8" s="40">
        <v>8.7685185185185199E-2</v>
      </c>
      <c r="P8" s="41">
        <f t="shared" si="4"/>
        <v>7.0341055555555573E-2</v>
      </c>
      <c r="Q8" s="26">
        <f t="shared" si="5"/>
        <v>4.8065486111111277E-3</v>
      </c>
      <c r="R8" s="10" cm="1">
        <f t="array" ref="R8">IF(SUMPRODUCT(--ISNUMBER(O$3:O$21))&gt;0,IF($A8="","",IF(O8="","",IF(ISTEXT(O8),IF(O8="DNF",COUNTIF(P$3:P$21,"&gt;0")+COUNTIF(O$3:O$21,"DNF"),COUNTIF(P$3:P$21,"&gt;0")+COUNTIF(O$3:O$21,"DNF")+1),RANK(P8,P$3:P$21,1)))),"")</f>
        <v>5</v>
      </c>
      <c r="S8" s="40">
        <v>7.6597222222222205E-2</v>
      </c>
      <c r="T8" s="41">
        <f t="shared" si="6"/>
        <v>7.8014270833333316E-2</v>
      </c>
      <c r="U8" s="26">
        <f t="shared" si="7"/>
        <v>2.1710868055555971E-3</v>
      </c>
      <c r="V8" s="10" cm="1">
        <f t="array" ref="V8">IF(SUMPRODUCT(--ISNUMBER(S$3:S$21))&gt;0,IF($A8="","",IF(S8="","",IF(ISTEXT(S8),IF(S8="DNF",COUNTIF(T$3:T$21,"&gt;0")+COUNTIF(S$3:S$21,"DNF"),COUNTIF(T$3:T$21,"&gt;0")+COUNTIF(S$3:S$21,"DNF")+1),RANK(T8,T$3:T$21,1)))),"")</f>
        <v>5</v>
      </c>
      <c r="W8" s="40" t="s">
        <v>72</v>
      </c>
      <c r="X8" s="41" t="str">
        <f t="shared" si="8"/>
        <v/>
      </c>
      <c r="Y8" s="26" t="str">
        <f t="shared" si="9"/>
        <v/>
      </c>
      <c r="Z8" s="10" cm="1">
        <f t="array" ref="Z8">IF(SUMPRODUCT(--ISNUMBER(W$3:W$21))&gt;0,IF($A8="","",IF(W8="","",IF(ISTEXT(W8),IF(W8="DNF",COUNTIF(X$3:X$21,"&gt;0")+COUNTIF(W$3:W$21,"DNF"),COUNTIF(X$3:X$21,"&gt;0")+COUNTIF(W$3:W$21,"DNF")+1),RANK(X8,X$3:X$21,1)))),"")</f>
        <v>8</v>
      </c>
      <c r="AA8" s="40" t="s">
        <v>72</v>
      </c>
      <c r="AB8" s="41" t="str">
        <f t="shared" si="10"/>
        <v/>
      </c>
      <c r="AC8" s="26" t="str">
        <f t="shared" si="11"/>
        <v/>
      </c>
      <c r="AD8" s="10" cm="1">
        <f t="array" ref="AD8">IF(SUMPRODUCT(--ISNUMBER(AA$3:AA$21))&gt;0,IF($A8="","",IF(AA8="","",IF(ISTEXT(AA8),IF(AA8="DNF",COUNTIF(AB$3:AB$21,"&gt;0")+COUNTIF(AA$3:AA$21,"DNF"),COUNTIF(AB$3:AB$21,"&gt;0")+COUNTIF(AA$3:AA$21,"DNF")+1),RANK(AB8,AB$3:AB$21,1)))),"")</f>
        <v>7</v>
      </c>
      <c r="AE8" s="40">
        <v>9.0868055555555549E-2</v>
      </c>
      <c r="AF8" s="41">
        <f t="shared" si="12"/>
        <v>9.2549114583333328E-2</v>
      </c>
      <c r="AG8" s="26">
        <f t="shared" si="13"/>
        <v>5.5937442129629783E-3</v>
      </c>
      <c r="AH8" s="10" cm="1">
        <f t="array" ref="AH8">IF(SUMPRODUCT(--ISNUMBER(AE$3:AE$21))&gt;0,IF($A8="","",IF(AE8="","",IF(ISTEXT(AE8),IF(AE8="DNF",COUNTIF(AF$3:AF$21,"&gt;0")+COUNTIF(AE$3:AE$21,"DNF"),COUNTIF(AF$3:AF$21,"&gt;0")+COUNTIF(AE$3:AE$21,"DNF")+1),RANK(AF8,AF$3:AF$21,1)))),"")</f>
        <v>4</v>
      </c>
      <c r="AI8" s="40">
        <v>8.6550925925926059E-2</v>
      </c>
      <c r="AJ8" s="41">
        <f t="shared" si="14"/>
        <v>6.943115277777788E-2</v>
      </c>
      <c r="AK8" s="26">
        <f t="shared" si="15"/>
        <v>7.1549583333332598E-3</v>
      </c>
      <c r="AL8" s="10" cm="1">
        <f t="array" ref="AL8">IF(SUMPRODUCT(--ISNUMBER(AI$3:AI$21))&gt;0,IF($A8="","",IF(AI8="","",IF(ISTEXT(AI8),IF(AI8="DNF",COUNTIF(AJ$3:AJ$21,"&gt;0")+COUNTIF(AI$3:AI$21,"DNF"),COUNTIF(AJ$3:AJ$21,"&gt;0")+COUNTIF(AI$3:AI$21,"DNF")+1),RANK(AJ8,AJ$3:AJ$21,1)))),"")</f>
        <v>6</v>
      </c>
      <c r="AM8" s="40">
        <v>7.5266203703703696E-2</v>
      </c>
      <c r="AN8" s="41">
        <f t="shared" si="16"/>
        <v>8.7256109953703698E-2</v>
      </c>
      <c r="AO8" s="26">
        <f t="shared" si="17"/>
        <v>5.3565636574081643E-3</v>
      </c>
      <c r="AP8" s="10" cm="1">
        <f t="array" ref="AP8">IF(SUMPRODUCT(--ISNUMBER(AM$3:AM$21))&gt;0,IF($A8="","",IF(AM8="","",IF(ISTEXT(AM8),IF(AM8="DNF",COUNTIF(AN$3:AN$21,"&gt;0")+COUNTIF(AM$3:AM$21,"DNF"),COUNTIF(AN$3:AN$21,"&gt;0")+COUNTIF(AM$3:AM$21,"DNF")+1),RANK(AN8,AN$3:AN$21,1)))),"")</f>
        <v>3</v>
      </c>
      <c r="AQ8" s="40"/>
      <c r="AR8" s="41" t="str">
        <f t="shared" si="18"/>
        <v/>
      </c>
      <c r="AS8" s="26" t="str">
        <f t="shared" si="19"/>
        <v/>
      </c>
      <c r="AT8" s="10" t="str" cm="1">
        <f t="array" ref="AT8">IF(SUMPRODUCT(--ISNUMBER(AQ$3:AQ$21))&gt;0,IF($A8="","",IF(AQ8="","",IF(ISTEXT(AQ8),IF(AQ8="DNF",COUNTIF(AR$3:AR$21,"&gt;0")+COUNTIF(AQ$3:AQ$21,"DNF"),COUNTIF(AR$3:AR$21,"&gt;0")+COUNTIF(AQ$3:AQ$21,"DNF")+1),RANK(AR8,AR$3:AR$21,1)))),"")</f>
        <v/>
      </c>
      <c r="AU8" s="40"/>
      <c r="AV8" s="41" t="str">
        <f t="shared" si="20"/>
        <v/>
      </c>
      <c r="AW8" s="26" t="str">
        <f t="shared" si="21"/>
        <v/>
      </c>
      <c r="AX8" s="10" t="str" cm="1">
        <f t="array" ref="AX8">IF(SUMPRODUCT(--ISNUMBER(AU$3:AU$21))&gt;0,IF($A8="","",IF(AU8="","",IF(ISTEXT(AU8),IF(AU8="DNF",COUNTIF(AV$3:AV$21,"&gt;0")+COUNTIF(AU$3:AU$21,"DNF"),COUNTIF(AV$3:AV$21,"&gt;0")+COUNTIF(AU$3:AU$21,"DNF")+1),RANK(AV8,AV$3:AV$21,1)))),"")</f>
        <v/>
      </c>
      <c r="AY8" s="40"/>
      <c r="AZ8" s="41" t="str">
        <f t="shared" si="22"/>
        <v/>
      </c>
      <c r="BA8" s="26" t="str">
        <f t="shared" si="23"/>
        <v/>
      </c>
      <c r="BB8" s="10" t="str" cm="1">
        <f t="array" ref="BB8">IF(SUMPRODUCT(--ISNUMBER(AY$3:AY$21))&gt;0,IF($A8="","",IF(AY8="","",IF(ISTEXT(AY8),IF(AY8="DNF",COUNTIF(AZ$3:AZ$21,"&gt;0")+COUNTIF(AY$3:AY$21,"DNF"),COUNTIF(AZ$3:AZ$21,"&gt;0")+COUNTIF(AY$3:AY$21,"DNF")+1),RANK(AZ8,AZ$3:AZ$21,1)))),"")</f>
        <v/>
      </c>
      <c r="BC8" s="40"/>
      <c r="BD8" s="41" t="str">
        <f t="shared" si="24"/>
        <v/>
      </c>
      <c r="BE8" s="26" t="str">
        <f t="shared" si="25"/>
        <v/>
      </c>
      <c r="BF8" s="10" t="str" cm="1">
        <f t="array" ref="BF8">IF(SUMPRODUCT(--ISNUMBER(BC$3:BC$21))&gt;0,IF($A8="","",IF(BC8="","",IF(ISTEXT(BC8),IF(BC8="DNF",COUNTIF(BD$3:BD$21,"&gt;0")+COUNTIF(BC$3:BC$21,"DNF"),COUNTIF(BD$3:BD$21,"&gt;0")+COUNTIF(BC$3:BC$21,"DNF")+1),RANK(BD8,BD$3:BD$21,1)))),"")</f>
        <v/>
      </c>
      <c r="BG8" s="40"/>
      <c r="BH8" s="41" t="str">
        <f t="shared" si="26"/>
        <v/>
      </c>
      <c r="BI8" s="26" t="str">
        <f t="shared" si="27"/>
        <v/>
      </c>
      <c r="BJ8" s="10" t="str" cm="1">
        <f t="array" ref="BJ8">IF(SUMPRODUCT(--ISNUMBER(BG$3:BG$21))&gt;0,IF($A8="","",IF(BG8="","",IF(ISTEXT(BG8),IF(BG8="DNF",COUNTIF(BH$3:BH$21,"&gt;0")+COUNTIF(BG$3:BG$21,"DNF"),COUNTIF(BH$3:BH$21,"&gt;0")+COUNTIF(BG$3:BG$21,"DNF")+1),RANK(BH8,BH$3:BH$21,1)))),"")</f>
        <v/>
      </c>
      <c r="BK8" s="40"/>
      <c r="BL8" s="41" t="str">
        <f t="shared" si="28"/>
        <v/>
      </c>
      <c r="BM8" s="26" t="str">
        <f t="shared" si="29"/>
        <v/>
      </c>
      <c r="BN8" s="10" t="str" cm="1">
        <f t="array" ref="BN8">IF(SUMPRODUCT(--ISNUMBER(BK$3:BK$21))&gt;0,IF($A8="","",IF(BK8="","",IF(ISTEXT(BK8),IF(BK8="DNF",COUNTIF(BL$3:BL$21,"&gt;0")+COUNTIF(BK$3:BK$21,"DNF"),COUNTIF(BL$3:BL$21,"&gt;0")+COUNTIF(BK$3:BK$21,"DNF")+1),RANK(BL8,BL$3:BL$21,1)))),"")</f>
        <v/>
      </c>
    </row>
    <row r="9" spans="1:66" s="4" customFormat="1" x14ac:dyDescent="0.3">
      <c r="A9" s="68" t="s">
        <v>28</v>
      </c>
      <c r="B9" s="69" t="s">
        <v>30</v>
      </c>
      <c r="C9" s="69" t="s">
        <v>36</v>
      </c>
      <c r="D9" s="81">
        <v>0.81599999999999995</v>
      </c>
      <c r="E9" s="81">
        <v>1.0632999999999999</v>
      </c>
      <c r="F9" s="80">
        <v>1.1861999999999999</v>
      </c>
      <c r="G9" s="40" t="s">
        <v>72</v>
      </c>
      <c r="H9" s="41" t="str">
        <f t="shared" si="0"/>
        <v/>
      </c>
      <c r="I9" s="26" t="str">
        <f t="shared" si="1"/>
        <v/>
      </c>
      <c r="J9" s="10" cm="1">
        <f t="array" ref="J9">IF(SUMPRODUCT(--ISNUMBER(G$3:G$21))&gt;0,IF($A9="","",IF(G9="","",IF(ISTEXT(G9),IF(G9="DNF",COUNTIF(H$3:H$21,"&gt;0")+COUNTIF(G$3:G$21,"DNF"),COUNTIF(H$3:H$21,"&gt;0")+COUNTIF(G$3:G$21,"DNF")+1),RANK(H9,H$3:H$21,1)))),"")</f>
        <v>8</v>
      </c>
      <c r="K9" s="40" t="s">
        <v>72</v>
      </c>
      <c r="L9" s="41" t="str">
        <f t="shared" si="2"/>
        <v/>
      </c>
      <c r="M9" s="26" t="str">
        <f t="shared" si="3"/>
        <v/>
      </c>
      <c r="N9" s="10" cm="1">
        <f t="array" ref="N9">IF(SUMPRODUCT(--ISNUMBER(K$3:K$21))&gt;0,IF($A9="","",IF(K9="","",IF(ISTEXT(K9),IF(K9="DNF",COUNTIF(L$3:L$21,"&gt;0")+COUNTIF(K$3:K$21,"DNF"),COUNTIF(L$3:L$21,"&gt;0")+COUNTIF(K$3:K$21,"DNF")+1),RANK(L9,L$3:L$21,1)))),"")</f>
        <v>6</v>
      </c>
      <c r="O9" s="40" t="s">
        <v>72</v>
      </c>
      <c r="P9" s="41" t="str">
        <f t="shared" si="4"/>
        <v/>
      </c>
      <c r="Q9" s="26" t="str">
        <f t="shared" si="5"/>
        <v/>
      </c>
      <c r="R9" s="10" cm="1">
        <f t="array" ref="R9">IF(SUMPRODUCT(--ISNUMBER(O$3:O$21))&gt;0,IF($A9="","",IF(O9="","",IF(ISTEXT(O9),IF(O9="DNF",COUNTIF(P$3:P$21,"&gt;0")+COUNTIF(O$3:O$21,"DNF"),COUNTIF(P$3:P$21,"&gt;0")+COUNTIF(O$3:O$21,"DNF")+1),RANK(P9,P$3:P$21,1)))),"")</f>
        <v>8</v>
      </c>
      <c r="S9" s="40" t="s">
        <v>72</v>
      </c>
      <c r="T9" s="41" t="str">
        <f t="shared" si="6"/>
        <v/>
      </c>
      <c r="U9" s="26" t="str">
        <f t="shared" si="7"/>
        <v/>
      </c>
      <c r="V9" s="10" cm="1">
        <f t="array" ref="V9">IF(SUMPRODUCT(--ISNUMBER(S$3:S$21))&gt;0,IF($A9="","",IF(S9="","",IF(ISTEXT(S9),IF(S9="DNF",COUNTIF(T$3:T$21,"&gt;0")+COUNTIF(S$3:S$21,"DNF"),COUNTIF(T$3:T$21,"&gt;0")+COUNTIF(S$3:S$21,"DNF")+1),RANK(T9,T$3:T$21,1)))),"")</f>
        <v>8</v>
      </c>
      <c r="W9" s="40" t="s">
        <v>72</v>
      </c>
      <c r="X9" s="41" t="str">
        <f t="shared" si="8"/>
        <v/>
      </c>
      <c r="Y9" s="26" t="str">
        <f t="shared" si="9"/>
        <v/>
      </c>
      <c r="Z9" s="10" cm="1">
        <f t="array" ref="Z9">IF(SUMPRODUCT(--ISNUMBER(W$3:W$21))&gt;0,IF($A9="","",IF(W9="","",IF(ISTEXT(W9),IF(W9="DNF",COUNTIF(X$3:X$21,"&gt;0")+COUNTIF(W$3:W$21,"DNF"),COUNTIF(X$3:X$21,"&gt;0")+COUNTIF(W$3:W$21,"DNF")+1),RANK(X9,X$3:X$21,1)))),"")</f>
        <v>8</v>
      </c>
      <c r="AA9" s="40" t="s">
        <v>72</v>
      </c>
      <c r="AB9" s="41" t="str">
        <f t="shared" si="10"/>
        <v/>
      </c>
      <c r="AC9" s="26" t="str">
        <f t="shared" si="11"/>
        <v/>
      </c>
      <c r="AD9" s="10" cm="1">
        <f t="array" ref="AD9">IF(SUMPRODUCT(--ISNUMBER(AA$3:AA$21))&gt;0,IF($A9="","",IF(AA9="","",IF(ISTEXT(AA9),IF(AA9="DNF",COUNTIF(AB$3:AB$21,"&gt;0")+COUNTIF(AA$3:AA$21,"DNF"),COUNTIF(AB$3:AB$21,"&gt;0")+COUNTIF(AA$3:AA$21,"DNF")+1),RANK(AB9,AB$3:AB$21,1)))),"")</f>
        <v>7</v>
      </c>
      <c r="AE9" s="40" t="s">
        <v>72</v>
      </c>
      <c r="AF9" s="41" t="str">
        <f t="shared" si="12"/>
        <v/>
      </c>
      <c r="AG9" s="26" t="str">
        <f t="shared" si="13"/>
        <v/>
      </c>
      <c r="AH9" s="10" cm="1">
        <f t="array" ref="AH9">IF(SUMPRODUCT(--ISNUMBER(AE$3:AE$21))&gt;0,IF($A9="","",IF(AE9="","",IF(ISTEXT(AE9),IF(AE9="DNF",COUNTIF(AF$3:AF$21,"&gt;0")+COUNTIF(AE$3:AE$21,"DNF"),COUNTIF(AF$3:AF$21,"&gt;0")+COUNTIF(AE$3:AE$21,"DNF")+1),RANK(AF9,AF$3:AF$21,1)))),"")</f>
        <v>6</v>
      </c>
      <c r="AI9" s="40">
        <v>8.784722222222241E-2</v>
      </c>
      <c r="AJ9" s="41">
        <f t="shared" si="14"/>
        <v>7.1683333333333488E-2</v>
      </c>
      <c r="AK9" s="26">
        <f t="shared" si="15"/>
        <v>9.4071388888888677E-3</v>
      </c>
      <c r="AL9" s="10" cm="1">
        <f t="array" ref="AL9">IF(SUMPRODUCT(--ISNUMBER(AI$3:AI$21))&gt;0,IF($A9="","",IF(AI9="","",IF(ISTEXT(AI9),IF(AI9="DNF",COUNTIF(AJ$3:AJ$21,"&gt;0")+COUNTIF(AI$3:AI$21,"DNF"),COUNTIF(AJ$3:AJ$21,"&gt;0")+COUNTIF(AI$3:AI$21,"DNF")+1),RANK(AJ9,AJ$3:AJ$21,1)))),"")</f>
        <v>7</v>
      </c>
      <c r="AM9" s="40" t="s">
        <v>72</v>
      </c>
      <c r="AN9" s="41" t="str">
        <f t="shared" si="16"/>
        <v/>
      </c>
      <c r="AO9" s="26" t="str">
        <f t="shared" si="17"/>
        <v/>
      </c>
      <c r="AP9" s="10" cm="1">
        <f t="array" ref="AP9">IF(SUMPRODUCT(--ISNUMBER(AM$3:AM$21))&gt;0,IF($A9="","",IF(AM9="","",IF(ISTEXT(AM9),IF(AM9="DNF",COUNTIF(AN$3:AN$21,"&gt;0")+COUNTIF(AM$3:AM$21,"DNF"),COUNTIF(AN$3:AN$21,"&gt;0")+COUNTIF(AM$3:AM$21,"DNF")+1),RANK(AN9,AN$3:AN$21,1)))),"")</f>
        <v>5</v>
      </c>
      <c r="AQ9" s="40"/>
      <c r="AR9" s="41" t="str">
        <f t="shared" si="18"/>
        <v/>
      </c>
      <c r="AS9" s="26" t="str">
        <f t="shared" si="19"/>
        <v/>
      </c>
      <c r="AT9" s="10" t="str" cm="1">
        <f t="array" ref="AT9">IF(SUMPRODUCT(--ISNUMBER(AQ$3:AQ$21))&gt;0,IF($A9="","",IF(AQ9="","",IF(ISTEXT(AQ9),IF(AQ9="DNF",COUNTIF(AR$3:AR$21,"&gt;0")+COUNTIF(AQ$3:AQ$21,"DNF"),COUNTIF(AR$3:AR$21,"&gt;0")+COUNTIF(AQ$3:AQ$21,"DNF")+1),RANK(AR9,AR$3:AR$21,1)))),"")</f>
        <v/>
      </c>
      <c r="AU9" s="40"/>
      <c r="AV9" s="41" t="str">
        <f t="shared" si="20"/>
        <v/>
      </c>
      <c r="AW9" s="26" t="str">
        <f t="shared" si="21"/>
        <v/>
      </c>
      <c r="AX9" s="10" t="str" cm="1">
        <f t="array" ref="AX9">IF(SUMPRODUCT(--ISNUMBER(AU$3:AU$21))&gt;0,IF($A9="","",IF(AU9="","",IF(ISTEXT(AU9),IF(AU9="DNF",COUNTIF(AV$3:AV$21,"&gt;0")+COUNTIF(AU$3:AU$21,"DNF"),COUNTIF(AV$3:AV$21,"&gt;0")+COUNTIF(AU$3:AU$21,"DNF")+1),RANK(AV9,AV$3:AV$21,1)))),"")</f>
        <v/>
      </c>
      <c r="AY9" s="40"/>
      <c r="AZ9" s="41" t="str">
        <f t="shared" si="22"/>
        <v/>
      </c>
      <c r="BA9" s="26" t="str">
        <f t="shared" si="23"/>
        <v/>
      </c>
      <c r="BB9" s="10" t="str" cm="1">
        <f t="array" ref="BB9">IF(SUMPRODUCT(--ISNUMBER(AY$3:AY$21))&gt;0,IF($A9="","",IF(AY9="","",IF(ISTEXT(AY9),IF(AY9="DNF",COUNTIF(AZ$3:AZ$21,"&gt;0")+COUNTIF(AY$3:AY$21,"DNF"),COUNTIF(AZ$3:AZ$21,"&gt;0")+COUNTIF(AY$3:AY$21,"DNF")+1),RANK(AZ9,AZ$3:AZ$21,1)))),"")</f>
        <v/>
      </c>
      <c r="BC9" s="40"/>
      <c r="BD9" s="41" t="str">
        <f t="shared" si="24"/>
        <v/>
      </c>
      <c r="BE9" s="26" t="str">
        <f t="shared" si="25"/>
        <v/>
      </c>
      <c r="BF9" s="10" t="str" cm="1">
        <f t="array" ref="BF9">IF(SUMPRODUCT(--ISNUMBER(BC$3:BC$21))&gt;0,IF($A9="","",IF(BC9="","",IF(ISTEXT(BC9),IF(BC9="DNF",COUNTIF(BD$3:BD$21,"&gt;0")+COUNTIF(BC$3:BC$21,"DNF"),COUNTIF(BD$3:BD$21,"&gt;0")+COUNTIF(BC$3:BC$21,"DNF")+1),RANK(BD9,BD$3:BD$21,1)))),"")</f>
        <v/>
      </c>
      <c r="BG9" s="40"/>
      <c r="BH9" s="41" t="str">
        <f t="shared" si="26"/>
        <v/>
      </c>
      <c r="BI9" s="26" t="str">
        <f t="shared" si="27"/>
        <v/>
      </c>
      <c r="BJ9" s="10" t="str" cm="1">
        <f t="array" ref="BJ9">IF(SUMPRODUCT(--ISNUMBER(BG$3:BG$21))&gt;0,IF($A9="","",IF(BG9="","",IF(ISTEXT(BG9),IF(BG9="DNF",COUNTIF(BH$3:BH$21,"&gt;0")+COUNTIF(BG$3:BG$21,"DNF"),COUNTIF(BH$3:BH$21,"&gt;0")+COUNTIF(BG$3:BG$21,"DNF")+1),RANK(BH9,BH$3:BH$21,1)))),"")</f>
        <v/>
      </c>
      <c r="BK9" s="40"/>
      <c r="BL9" s="41" t="str">
        <f t="shared" si="28"/>
        <v/>
      </c>
      <c r="BM9" s="26" t="str">
        <f t="shared" si="29"/>
        <v/>
      </c>
      <c r="BN9" s="10" t="str" cm="1">
        <f t="array" ref="BN9">IF(SUMPRODUCT(--ISNUMBER(BK$3:BK$21))&gt;0,IF($A9="","",IF(BK9="","",IF(ISTEXT(BK9),IF(BK9="DNF",COUNTIF(BL$3:BL$21,"&gt;0")+COUNTIF(BK$3:BK$21,"DNF"),COUNTIF(BL$3:BL$21,"&gt;0")+COUNTIF(BK$3:BK$21,"DNF")+1),RANK(BL9,BL$3:BL$21,1)))),"")</f>
        <v/>
      </c>
    </row>
    <row r="10" spans="1:66" s="4" customFormat="1" x14ac:dyDescent="0.3">
      <c r="A10" s="65" t="s">
        <v>3</v>
      </c>
      <c r="B10" s="66" t="s">
        <v>31</v>
      </c>
      <c r="C10" s="66" t="s">
        <v>50</v>
      </c>
      <c r="D10" s="81">
        <v>0.77680000000000005</v>
      </c>
      <c r="E10" s="81">
        <v>0.96750000000000003</v>
      </c>
      <c r="F10" s="80">
        <v>1.0658000000000001</v>
      </c>
      <c r="G10" s="40" t="s">
        <v>72</v>
      </c>
      <c r="H10" s="41" t="str">
        <f t="shared" si="0"/>
        <v/>
      </c>
      <c r="I10" s="26" t="str">
        <f t="shared" si="1"/>
        <v/>
      </c>
      <c r="J10" s="10" cm="1">
        <f t="array" ref="J10">IF(SUMPRODUCT(--ISNUMBER(G$3:G$21))&gt;0,IF($A10="","",IF(G10="","",IF(ISTEXT(G10),IF(G10="DNF",COUNTIF(H$3:H$21,"&gt;0")+COUNTIF(G$3:G$21,"DNF"),COUNTIF(H$3:H$21,"&gt;0")+COUNTIF(G$3:G$21,"DNF")+1),RANK(H10,H$3:H$21,1)))),"")</f>
        <v>8</v>
      </c>
      <c r="K10" s="40" t="s">
        <v>72</v>
      </c>
      <c r="L10" s="41" t="str">
        <f t="shared" si="2"/>
        <v/>
      </c>
      <c r="M10" s="26" t="str">
        <f t="shared" si="3"/>
        <v/>
      </c>
      <c r="N10" s="10" cm="1">
        <f t="array" ref="N10">IF(SUMPRODUCT(--ISNUMBER(K$3:K$21))&gt;0,IF($A10="","",IF(K10="","",IF(ISTEXT(K10),IF(K10="DNF",COUNTIF(L$3:L$21,"&gt;0")+COUNTIF(K$3:K$21,"DNF"),COUNTIF(L$3:L$21,"&gt;0")+COUNTIF(K$3:K$21,"DNF")+1),RANK(L10,L$3:L$21,1)))),"")</f>
        <v>6</v>
      </c>
      <c r="O10" s="40" t="s">
        <v>72</v>
      </c>
      <c r="P10" s="41" t="str">
        <f t="shared" si="4"/>
        <v/>
      </c>
      <c r="Q10" s="26" t="str">
        <f t="shared" si="5"/>
        <v/>
      </c>
      <c r="R10" s="10" cm="1">
        <f t="array" ref="R10">IF(SUMPRODUCT(--ISNUMBER(O$3:O$21))&gt;0,IF($A10="","",IF(O10="","",IF(ISTEXT(O10),IF(O10="DNF",COUNTIF(P$3:P$21,"&gt;0")+COUNTIF(O$3:O$21,"DNF"),COUNTIF(P$3:P$21,"&gt;0")+COUNTIF(O$3:O$21,"DNF")+1),RANK(P10,P$3:P$21,1)))),"")</f>
        <v>8</v>
      </c>
      <c r="S10" s="40" t="s">
        <v>72</v>
      </c>
      <c r="T10" s="41" t="str">
        <f t="shared" si="6"/>
        <v/>
      </c>
      <c r="U10" s="26" t="str">
        <f t="shared" si="7"/>
        <v/>
      </c>
      <c r="V10" s="10" cm="1">
        <f t="array" ref="V10">IF(SUMPRODUCT(--ISNUMBER(S$3:S$21))&gt;0,IF($A10="","",IF(S10="","",IF(ISTEXT(S10),IF(S10="DNF",COUNTIF(T$3:T$21,"&gt;0")+COUNTIF(S$3:S$21,"DNF"),COUNTIF(T$3:T$21,"&gt;0")+COUNTIF(S$3:S$21,"DNF")+1),RANK(T10,T$3:T$21,1)))),"")</f>
        <v>8</v>
      </c>
      <c r="W10" s="40" t="s">
        <v>72</v>
      </c>
      <c r="X10" s="41" t="str">
        <f t="shared" si="8"/>
        <v/>
      </c>
      <c r="Y10" s="26" t="str">
        <f t="shared" si="9"/>
        <v/>
      </c>
      <c r="Z10" s="10" cm="1">
        <f t="array" ref="Z10">IF(SUMPRODUCT(--ISNUMBER(W$3:W$21))&gt;0,IF($A10="","",IF(W10="","",IF(ISTEXT(W10),IF(W10="DNF",COUNTIF(X$3:X$21,"&gt;0")+COUNTIF(W$3:W$21,"DNF"),COUNTIF(X$3:X$21,"&gt;0")+COUNTIF(W$3:W$21,"DNF")+1),RANK(X10,X$3:X$21,1)))),"")</f>
        <v>8</v>
      </c>
      <c r="AA10" s="40" t="s">
        <v>72</v>
      </c>
      <c r="AB10" s="41" t="str">
        <f t="shared" si="10"/>
        <v/>
      </c>
      <c r="AC10" s="26" t="str">
        <f t="shared" si="11"/>
        <v/>
      </c>
      <c r="AD10" s="10" cm="1">
        <f t="array" ref="AD10">IF(SUMPRODUCT(--ISNUMBER(AA$3:AA$21))&gt;0,IF($A10="","",IF(AA10="","",IF(ISTEXT(AA10),IF(AA10="DNF",COUNTIF(AB$3:AB$21,"&gt;0")+COUNTIF(AA$3:AA$21,"DNF"),COUNTIF(AB$3:AB$21,"&gt;0")+COUNTIF(AA$3:AA$21,"DNF")+1),RANK(AB10,AB$3:AB$21,1)))),"")</f>
        <v>7</v>
      </c>
      <c r="AE10" s="40" t="s">
        <v>72</v>
      </c>
      <c r="AF10" s="41" t="str">
        <f t="shared" si="12"/>
        <v/>
      </c>
      <c r="AG10" s="26" t="str">
        <f t="shared" si="13"/>
        <v/>
      </c>
      <c r="AH10" s="10" cm="1">
        <f t="array" ref="AH10">IF(SUMPRODUCT(--ISNUMBER(AE$3:AE$21))&gt;0,IF($A10="","",IF(AE10="","",IF(ISTEXT(AE10),IF(AE10="DNF",COUNTIF(AF$3:AF$21,"&gt;0")+COUNTIF(AE$3:AE$21,"DNF"),COUNTIF(AF$3:AF$21,"&gt;0")+COUNTIF(AE$3:AE$21,"DNF")+1),RANK(AF10,AF$3:AF$21,1)))),"")</f>
        <v>6</v>
      </c>
      <c r="AI10" s="40" t="s">
        <v>72</v>
      </c>
      <c r="AJ10" s="41" t="str">
        <f t="shared" si="14"/>
        <v/>
      </c>
      <c r="AK10" s="26" t="str">
        <f t="shared" si="15"/>
        <v/>
      </c>
      <c r="AL10" s="10" cm="1">
        <f t="array" ref="AL10">IF(SUMPRODUCT(--ISNUMBER(AI$3:AI$21))&gt;0,IF($A10="","",IF(AI10="","",IF(ISTEXT(AI10),IF(AI10="DNF",COUNTIF(AJ$3:AJ$21,"&gt;0")+COUNTIF(AI$3:AI$21,"DNF"),COUNTIF(AJ$3:AJ$21,"&gt;0")+COUNTIF(AI$3:AI$21,"DNF")+1),RANK(AJ10,AJ$3:AJ$21,1)))),"")</f>
        <v>9</v>
      </c>
      <c r="AM10" s="40" t="s">
        <v>72</v>
      </c>
      <c r="AN10" s="41" t="str">
        <f t="shared" si="16"/>
        <v/>
      </c>
      <c r="AO10" s="26" t="str">
        <f t="shared" si="17"/>
        <v/>
      </c>
      <c r="AP10" s="10" cm="1">
        <f t="array" ref="AP10">IF(SUMPRODUCT(--ISNUMBER(AM$3:AM$21))&gt;0,IF($A10="","",IF(AM10="","",IF(ISTEXT(AM10),IF(AM10="DNF",COUNTIF(AN$3:AN$21,"&gt;0")+COUNTIF(AM$3:AM$21,"DNF"),COUNTIF(AN$3:AN$21,"&gt;0")+COUNTIF(AM$3:AM$21,"DNF")+1),RANK(AN10,AN$3:AN$21,1)))),"")</f>
        <v>5</v>
      </c>
      <c r="AQ10" s="40"/>
      <c r="AR10" s="41" t="str">
        <f t="shared" si="18"/>
        <v/>
      </c>
      <c r="AS10" s="26" t="str">
        <f t="shared" si="19"/>
        <v/>
      </c>
      <c r="AT10" s="10" t="str" cm="1">
        <f t="array" ref="AT10">IF(SUMPRODUCT(--ISNUMBER(AQ$3:AQ$21))&gt;0,IF($A10="","",IF(AQ10="","",IF(ISTEXT(AQ10),IF(AQ10="DNF",COUNTIF(AR$3:AR$21,"&gt;0")+COUNTIF(AQ$3:AQ$21,"DNF"),COUNTIF(AR$3:AR$21,"&gt;0")+COUNTIF(AQ$3:AQ$21,"DNF")+1),RANK(AR10,AR$3:AR$21,1)))),"")</f>
        <v/>
      </c>
      <c r="AU10" s="40"/>
      <c r="AV10" s="41" t="str">
        <f t="shared" si="20"/>
        <v/>
      </c>
      <c r="AW10" s="26" t="str">
        <f t="shared" si="21"/>
        <v/>
      </c>
      <c r="AX10" s="10" t="str" cm="1">
        <f t="array" ref="AX10">IF(SUMPRODUCT(--ISNUMBER(AU$3:AU$21))&gt;0,IF($A10="","",IF(AU10="","",IF(ISTEXT(AU10),IF(AU10="DNF",COUNTIF(AV$3:AV$21,"&gt;0")+COUNTIF(AU$3:AU$21,"DNF"),COUNTIF(AV$3:AV$21,"&gt;0")+COUNTIF(AU$3:AU$21,"DNF")+1),RANK(AV10,AV$3:AV$21,1)))),"")</f>
        <v/>
      </c>
      <c r="AY10" s="40"/>
      <c r="AZ10" s="41" t="str">
        <f t="shared" si="22"/>
        <v/>
      </c>
      <c r="BA10" s="26" t="str">
        <f t="shared" si="23"/>
        <v/>
      </c>
      <c r="BB10" s="10" t="str" cm="1">
        <f t="array" ref="BB10">IF(SUMPRODUCT(--ISNUMBER(AY$3:AY$21))&gt;0,IF($A10="","",IF(AY10="","",IF(ISTEXT(AY10),IF(AY10="DNF",COUNTIF(AZ$3:AZ$21,"&gt;0")+COUNTIF(AY$3:AY$21,"DNF"),COUNTIF(AZ$3:AZ$21,"&gt;0")+COUNTIF(AY$3:AY$21,"DNF")+1),RANK(AZ10,AZ$3:AZ$21,1)))),"")</f>
        <v/>
      </c>
      <c r="BC10" s="40"/>
      <c r="BD10" s="41" t="str">
        <f t="shared" si="24"/>
        <v/>
      </c>
      <c r="BE10" s="26" t="str">
        <f t="shared" si="25"/>
        <v/>
      </c>
      <c r="BF10" s="10" t="str" cm="1">
        <f t="array" ref="BF10">IF(SUMPRODUCT(--ISNUMBER(BC$3:BC$21))&gt;0,IF($A10="","",IF(BC10="","",IF(ISTEXT(BC10),IF(BC10="DNF",COUNTIF(BD$3:BD$21,"&gt;0")+COUNTIF(BC$3:BC$21,"DNF"),COUNTIF(BD$3:BD$21,"&gt;0")+COUNTIF(BC$3:BC$21,"DNF")+1),RANK(BD10,BD$3:BD$21,1)))),"")</f>
        <v/>
      </c>
      <c r="BG10" s="40"/>
      <c r="BH10" s="41" t="str">
        <f t="shared" si="26"/>
        <v/>
      </c>
      <c r="BI10" s="26" t="str">
        <f t="shared" si="27"/>
        <v/>
      </c>
      <c r="BJ10" s="10" t="str" cm="1">
        <f t="array" ref="BJ10">IF(SUMPRODUCT(--ISNUMBER(BG$3:BG$21))&gt;0,IF($A10="","",IF(BG10="","",IF(ISTEXT(BG10),IF(BG10="DNF",COUNTIF(BH$3:BH$21,"&gt;0")+COUNTIF(BG$3:BG$21,"DNF"),COUNTIF(BH$3:BH$21,"&gt;0")+COUNTIF(BG$3:BG$21,"DNF")+1),RANK(BH10,BH$3:BH$21,1)))),"")</f>
        <v/>
      </c>
      <c r="BK10" s="40"/>
      <c r="BL10" s="41" t="str">
        <f t="shared" si="28"/>
        <v/>
      </c>
      <c r="BM10" s="26" t="str">
        <f t="shared" si="29"/>
        <v/>
      </c>
      <c r="BN10" s="10" t="str" cm="1">
        <f t="array" ref="BN10">IF(SUMPRODUCT(--ISNUMBER(BK$3:BK$21))&gt;0,IF($A10="","",IF(BK10="","",IF(ISTEXT(BK10),IF(BK10="DNF",COUNTIF(BL$3:BL$21,"&gt;0")+COUNTIF(BK$3:BK$21,"DNF"),COUNTIF(BL$3:BL$21,"&gt;0")+COUNTIF(BK$3:BK$21,"DNF")+1),RANK(BL10,BL$3:BL$21,1)))),"")</f>
        <v/>
      </c>
    </row>
    <row r="11" spans="1:66" s="4" customFormat="1" x14ac:dyDescent="0.3">
      <c r="A11" s="65" t="s">
        <v>51</v>
      </c>
      <c r="B11" s="4" t="s">
        <v>31</v>
      </c>
      <c r="C11" s="4" t="s">
        <v>52</v>
      </c>
      <c r="D11" s="66">
        <v>0.92979999999999996</v>
      </c>
      <c r="E11" s="66">
        <v>1.2035</v>
      </c>
      <c r="F11" s="67">
        <v>1.3384</v>
      </c>
      <c r="G11" s="40">
        <v>7.210648148148148E-2</v>
      </c>
      <c r="H11" s="41">
        <f t="shared" si="0"/>
        <v>9.650731481481481E-2</v>
      </c>
      <c r="I11" s="26">
        <f t="shared" si="1"/>
        <v>4.4325810185184833E-4</v>
      </c>
      <c r="J11" s="10" cm="1">
        <f t="array" ref="J11">IF(SUMPRODUCT(--ISNUMBER(G$3:G$21))&gt;0,IF($A11="","",IF(G11="","",IF(ISTEXT(G11),IF(G11="DNF",COUNTIF(H$3:H$21,"&gt;0")+COUNTIF(G$3:G$21,"DNF"),COUNTIF(H$3:H$21,"&gt;0")+COUNTIF(G$3:G$21,"DNF")+1),RANK(H11,H$3:H$21,1)))),"")</f>
        <v>2</v>
      </c>
      <c r="K11" s="40">
        <v>7.0671296296296301E-2</v>
      </c>
      <c r="L11" s="41">
        <f t="shared" si="2"/>
        <v>8.5052905092592598E-2</v>
      </c>
      <c r="M11" s="26">
        <f t="shared" si="3"/>
        <v>6.4995717592593316E-4</v>
      </c>
      <c r="N11" s="10" cm="1">
        <f t="array" ref="N11">IF(SUMPRODUCT(--ISNUMBER(K$3:K$21))&gt;0,IF($A11="","",IF(K11="","",IF(ISTEXT(K11),IF(K11="DNF",COUNTIF(L$3:L$21,"&gt;0")+COUNTIF(K$3:K$21,"DNF"),COUNTIF(L$3:L$21,"&gt;0")+COUNTIF(K$3:K$21,"DNF")+1),RANK(L11,L$3:L$21,1)))),"")</f>
        <v>2</v>
      </c>
      <c r="O11" s="40">
        <v>7.0775462962962998E-2</v>
      </c>
      <c r="P11" s="41">
        <f t="shared" si="4"/>
        <v>6.5807025462962992E-2</v>
      </c>
      <c r="Q11" s="26">
        <f t="shared" si="5"/>
        <v>2.7251851851854691E-4</v>
      </c>
      <c r="R11" s="10" cm="1">
        <f t="array" ref="R11">IF(SUMPRODUCT(--ISNUMBER(O$3:O$21))&gt;0,IF($A11="","",IF(O11="","",IF(ISTEXT(O11),IF(O11="DNF",COUNTIF(P$3:P$21,"&gt;0")+COUNTIF(O$3:O$21,"DNF"),COUNTIF(P$3:P$21,"&gt;0")+COUNTIF(O$3:O$21,"DNF")+1),RANK(P11,P$3:P$21,1)))),"")</f>
        <v>2</v>
      </c>
      <c r="S11" s="40" t="s">
        <v>72</v>
      </c>
      <c r="T11" s="41" t="str">
        <f t="shared" si="6"/>
        <v/>
      </c>
      <c r="U11" s="26" t="str">
        <f t="shared" si="7"/>
        <v/>
      </c>
      <c r="V11" s="10" cm="1">
        <f t="array" ref="V11">IF(SUMPRODUCT(--ISNUMBER(S$3:S$21))&gt;0,IF($A11="","",IF(S11="","",IF(ISTEXT(S11),IF(S11="DNF",COUNTIF(T$3:T$21,"&gt;0")+COUNTIF(S$3:S$21,"DNF"),COUNTIF(T$3:T$21,"&gt;0")+COUNTIF(S$3:S$21,"DNF")+1),RANK(T11,T$3:T$21,1)))),"")</f>
        <v>8</v>
      </c>
      <c r="W11" s="40" t="s">
        <v>72</v>
      </c>
      <c r="X11" s="41" t="str">
        <f t="shared" si="8"/>
        <v/>
      </c>
      <c r="Y11" s="26" t="str">
        <f t="shared" si="9"/>
        <v/>
      </c>
      <c r="Z11" s="10" cm="1">
        <f t="array" ref="Z11">IF(SUMPRODUCT(--ISNUMBER(W$3:W$21))&gt;0,IF($A11="","",IF(W11="","",IF(ISTEXT(W11),IF(W11="DNF",COUNTIF(X$3:X$21,"&gt;0")+COUNTIF(W$3:W$21,"DNF"),COUNTIF(X$3:X$21,"&gt;0")+COUNTIF(W$3:W$21,"DNF")+1),RANK(X11,X$3:X$21,1)))),"")</f>
        <v>8</v>
      </c>
      <c r="AA11" s="40">
        <v>6.5914351851852127E-2</v>
      </c>
      <c r="AB11" s="41">
        <f t="shared" si="10"/>
        <v>8.8219768518518885E-2</v>
      </c>
      <c r="AC11" s="26">
        <f t="shared" si="11"/>
        <v>0</v>
      </c>
      <c r="AD11" s="10" cm="1">
        <f t="array" ref="AD11">IF(SUMPRODUCT(--ISNUMBER(AA$3:AA$21))&gt;0,IF($A11="","",IF(AA11="","",IF(ISTEXT(AA11),IF(AA11="DNF",COUNTIF(AB$3:AB$21,"&gt;0")+COUNTIF(AA$3:AA$21,"DNF"),COUNTIF(AB$3:AB$21,"&gt;0")+COUNTIF(AA$3:AA$21,"DNF")+1),RANK(AB11,AB$3:AB$21,1)))),"")</f>
        <v>1</v>
      </c>
      <c r="AE11" s="40" t="s">
        <v>72</v>
      </c>
      <c r="AF11" s="41" t="str">
        <f t="shared" si="12"/>
        <v/>
      </c>
      <c r="AG11" s="26" t="str">
        <f t="shared" si="13"/>
        <v/>
      </c>
      <c r="AH11" s="10" cm="1">
        <f t="array" ref="AH11">IF(SUMPRODUCT(--ISNUMBER(AE$3:AE$21))&gt;0,IF($A11="","",IF(AE11="","",IF(ISTEXT(AE11),IF(AE11="DNF",COUNTIF(AF$3:AF$21,"&gt;0")+COUNTIF(AE$3:AE$21,"DNF"),COUNTIF(AF$3:AF$21,"&gt;0")+COUNTIF(AE$3:AE$21,"DNF")+1),RANK(AF11,AF$3:AF$21,1)))),"")</f>
        <v>6</v>
      </c>
      <c r="AI11" s="40">
        <v>7.1875000000000244E-2</v>
      </c>
      <c r="AJ11" s="41">
        <f t="shared" si="14"/>
        <v>6.6829375000000218E-2</v>
      </c>
      <c r="AK11" s="26">
        <f t="shared" si="15"/>
        <v>4.5531805555555985E-3</v>
      </c>
      <c r="AL11" s="10" cm="1">
        <f t="array" ref="AL11">IF(SUMPRODUCT(--ISNUMBER(AI$3:AI$21))&gt;0,IF($A11="","",IF(AI11="","",IF(ISTEXT(AI11),IF(AI11="DNF",COUNTIF(AJ$3:AJ$21,"&gt;0")+COUNTIF(AI$3:AI$21,"DNF"),COUNTIF(AJ$3:AJ$21,"&gt;0")+COUNTIF(AI$3:AI$21,"DNF")+1),RANK(AJ11,AJ$3:AJ$21,1)))),"")</f>
        <v>2</v>
      </c>
      <c r="AM11" s="40">
        <v>6.1192129629629055E-2</v>
      </c>
      <c r="AN11" s="41">
        <f t="shared" si="16"/>
        <v>8.1899546296295533E-2</v>
      </c>
      <c r="AO11" s="26">
        <f t="shared" si="17"/>
        <v>0</v>
      </c>
      <c r="AP11" s="10" cm="1">
        <f t="array" ref="AP11">IF(SUMPRODUCT(--ISNUMBER(AM$3:AM$21))&gt;0,IF($A11="","",IF(AM11="","",IF(ISTEXT(AM11),IF(AM11="DNF",COUNTIF(AN$3:AN$21,"&gt;0")+COUNTIF(AM$3:AM$21,"DNF"),COUNTIF(AN$3:AN$21,"&gt;0")+COUNTIF(AM$3:AM$21,"DNF")+1),RANK(AN11,AN$3:AN$21,1)))),"")</f>
        <v>1</v>
      </c>
      <c r="AQ11" s="40"/>
      <c r="AR11" s="41" t="str">
        <f t="shared" si="18"/>
        <v/>
      </c>
      <c r="AS11" s="26" t="str">
        <f t="shared" si="19"/>
        <v/>
      </c>
      <c r="AT11" s="10" t="str" cm="1">
        <f t="array" ref="AT11">IF(SUMPRODUCT(--ISNUMBER(AQ$3:AQ$21))&gt;0,IF($A11="","",IF(AQ11="","",IF(ISTEXT(AQ11),IF(AQ11="DNF",COUNTIF(AR$3:AR$21,"&gt;0")+COUNTIF(AQ$3:AQ$21,"DNF"),COUNTIF(AR$3:AR$21,"&gt;0")+COUNTIF(AQ$3:AQ$21,"DNF")+1),RANK(AR11,AR$3:AR$21,1)))),"")</f>
        <v/>
      </c>
      <c r="AU11" s="40"/>
      <c r="AV11" s="41" t="str">
        <f t="shared" si="20"/>
        <v/>
      </c>
      <c r="AW11" s="26" t="str">
        <f t="shared" si="21"/>
        <v/>
      </c>
      <c r="AX11" s="10" t="str" cm="1">
        <f t="array" ref="AX11">IF(SUMPRODUCT(--ISNUMBER(AU$3:AU$21))&gt;0,IF($A11="","",IF(AU11="","",IF(ISTEXT(AU11),IF(AU11="DNF",COUNTIF(AV$3:AV$21,"&gt;0")+COUNTIF(AU$3:AU$21,"DNF"),COUNTIF(AV$3:AV$21,"&gt;0")+COUNTIF(AU$3:AU$21,"DNF")+1),RANK(AV11,AV$3:AV$21,1)))),"")</f>
        <v/>
      </c>
      <c r="AY11" s="40"/>
      <c r="AZ11" s="41" t="str">
        <f t="shared" si="22"/>
        <v/>
      </c>
      <c r="BA11" s="26" t="str">
        <f t="shared" si="23"/>
        <v/>
      </c>
      <c r="BB11" s="10" t="str" cm="1">
        <f t="array" ref="BB11">IF(SUMPRODUCT(--ISNUMBER(AY$3:AY$21))&gt;0,IF($A11="","",IF(AY11="","",IF(ISTEXT(AY11),IF(AY11="DNF",COUNTIF(AZ$3:AZ$21,"&gt;0")+COUNTIF(AY$3:AY$21,"DNF"),COUNTIF(AZ$3:AZ$21,"&gt;0")+COUNTIF(AY$3:AY$21,"DNF")+1),RANK(AZ11,AZ$3:AZ$21,1)))),"")</f>
        <v/>
      </c>
      <c r="BC11" s="40"/>
      <c r="BD11" s="41" t="str">
        <f t="shared" si="24"/>
        <v/>
      </c>
      <c r="BE11" s="26" t="str">
        <f t="shared" si="25"/>
        <v/>
      </c>
      <c r="BF11" s="10" t="str" cm="1">
        <f t="array" ref="BF11">IF(SUMPRODUCT(--ISNUMBER(BC$3:BC$21))&gt;0,IF($A11="","",IF(BC11="","",IF(ISTEXT(BC11),IF(BC11="DNF",COUNTIF(BD$3:BD$21,"&gt;0")+COUNTIF(BC$3:BC$21,"DNF"),COUNTIF(BD$3:BD$21,"&gt;0")+COUNTIF(BC$3:BC$21,"DNF")+1),RANK(BD11,BD$3:BD$21,1)))),"")</f>
        <v/>
      </c>
      <c r="BG11" s="40"/>
      <c r="BH11" s="41" t="str">
        <f t="shared" si="26"/>
        <v/>
      </c>
      <c r="BI11" s="26" t="str">
        <f t="shared" si="27"/>
        <v/>
      </c>
      <c r="BJ11" s="10" t="str" cm="1">
        <f t="array" ref="BJ11">IF(SUMPRODUCT(--ISNUMBER(BG$3:BG$21))&gt;0,IF($A11="","",IF(BG11="","",IF(ISTEXT(BG11),IF(BG11="DNF",COUNTIF(BH$3:BH$21,"&gt;0")+COUNTIF(BG$3:BG$21,"DNF"),COUNTIF(BH$3:BH$21,"&gt;0")+COUNTIF(BG$3:BG$21,"DNF")+1),RANK(BH11,BH$3:BH$21,1)))),"")</f>
        <v/>
      </c>
      <c r="BK11" s="40"/>
      <c r="BL11" s="41" t="str">
        <f t="shared" si="28"/>
        <v/>
      </c>
      <c r="BM11" s="26" t="str">
        <f t="shared" si="29"/>
        <v/>
      </c>
      <c r="BN11" s="10" t="str" cm="1">
        <f t="array" ref="BN11">IF(SUMPRODUCT(--ISNUMBER(BK$3:BK$21))&gt;0,IF($A11="","",IF(BK11="","",IF(ISTEXT(BK11),IF(BK11="DNF",COUNTIF(BL$3:BL$21,"&gt;0")+COUNTIF(BK$3:BK$21,"DNF"),COUNTIF(BL$3:BL$21,"&gt;0")+COUNTIF(BK$3:BK$21,"DNF")+1),RANK(BL11,BL$3:BL$21,1)))),"")</f>
        <v/>
      </c>
    </row>
    <row r="12" spans="1:66" s="4" customFormat="1" x14ac:dyDescent="0.3">
      <c r="A12" s="65" t="s">
        <v>55</v>
      </c>
      <c r="B12" s="66" t="s">
        <v>31</v>
      </c>
      <c r="C12" s="66" t="s">
        <v>54</v>
      </c>
      <c r="D12" s="66">
        <v>0.75719999999999998</v>
      </c>
      <c r="E12" s="66">
        <v>0.99509999999999998</v>
      </c>
      <c r="F12" s="67">
        <v>1.1245000000000001</v>
      </c>
      <c r="G12" s="40">
        <v>8.5428240740740735E-2</v>
      </c>
      <c r="H12" s="41">
        <f t="shared" si="0"/>
        <v>9.6064056712962961E-2</v>
      </c>
      <c r="I12" s="26">
        <f t="shared" si="1"/>
        <v>0</v>
      </c>
      <c r="J12" s="10" cm="1">
        <f t="array" ref="J12">IF(SUMPRODUCT(--ISNUMBER(G$3:G$21))&gt;0,IF($A12="","",IF(G12="","",IF(ISTEXT(G12),IF(G12="DNF",COUNTIF(H$3:H$21,"&gt;0")+COUNTIF(G$3:G$21,"DNF"),COUNTIF(H$3:H$21,"&gt;0")+COUNTIF(G$3:G$21,"DNF")+1),RANK(H12,H$3:H$21,1)))),"")</f>
        <v>1</v>
      </c>
      <c r="K12" s="40" t="s">
        <v>72</v>
      </c>
      <c r="L12" s="41" t="str">
        <f t="shared" si="2"/>
        <v/>
      </c>
      <c r="M12" s="26" t="str">
        <f t="shared" si="3"/>
        <v/>
      </c>
      <c r="N12" s="10" cm="1">
        <f t="array" ref="N12">IF(SUMPRODUCT(--ISNUMBER(K$3:K$21))&gt;0,IF($A12="","",IF(K12="","",IF(ISTEXT(K12),IF(K12="DNF",COUNTIF(L$3:L$21,"&gt;0")+COUNTIF(K$3:K$21,"DNF"),COUNTIF(L$3:L$21,"&gt;0")+COUNTIF(K$3:K$21,"DNF")+1),RANK(L12,L$3:L$21,1)))),"")</f>
        <v>6</v>
      </c>
      <c r="O12" s="40">
        <v>8.8043981481481515E-2</v>
      </c>
      <c r="P12" s="41">
        <f t="shared" si="4"/>
        <v>6.6666902777777801E-2</v>
      </c>
      <c r="Q12" s="26">
        <f t="shared" si="5"/>
        <v>1.132395833333355E-3</v>
      </c>
      <c r="R12" s="10" cm="1">
        <f t="array" ref="R12">IF(SUMPRODUCT(--ISNUMBER(O$3:O$21))&gt;0,IF($A12="","",IF(O12="","",IF(ISTEXT(O12),IF(O12="DNF",COUNTIF(P$3:P$21,"&gt;0")+COUNTIF(O$3:O$21,"DNF"),COUNTIF(P$3:P$21,"&gt;0")+COUNTIF(O$3:O$21,"DNF")+1),RANK(P12,P$3:P$21,1)))),"")</f>
        <v>3</v>
      </c>
      <c r="S12" s="40">
        <v>7.9780092592592666E-2</v>
      </c>
      <c r="T12" s="41">
        <f t="shared" si="6"/>
        <v>7.9389170138888965E-2</v>
      </c>
      <c r="U12" s="26">
        <f t="shared" si="7"/>
        <v>3.5459861111112462E-3</v>
      </c>
      <c r="V12" s="10" cm="1">
        <f t="array" ref="V12">IF(SUMPRODUCT(--ISNUMBER(S$3:S$21))&gt;0,IF($A12="","",IF(S12="","",IF(ISTEXT(S12),IF(S12="DNF",COUNTIF(T$3:T$21,"&gt;0")+COUNTIF(S$3:S$21,"DNF"),COUNTIF(T$3:T$21,"&gt;0")+COUNTIF(S$3:S$21,"DNF")+1),RANK(T12,T$3:T$21,1)))),"")</f>
        <v>6</v>
      </c>
      <c r="W12" s="40">
        <v>7.3946759259258643E-2</v>
      </c>
      <c r="X12" s="41">
        <f t="shared" si="8"/>
        <v>7.3584420138888273E-2</v>
      </c>
      <c r="Y12" s="26">
        <f t="shared" si="9"/>
        <v>1.2945497685184493E-3</v>
      </c>
      <c r="Z12" s="10" cm="1">
        <f t="array" ref="Z12">IF(SUMPRODUCT(--ISNUMBER(W$3:W$21))&gt;0,IF($A12="","",IF(W12="","",IF(ISTEXT(W12),IF(W12="DNF",COUNTIF(X$3:X$21,"&gt;0")+COUNTIF(W$3:W$21,"DNF"),COUNTIF(X$3:X$21,"&gt;0")+COUNTIF(W$3:W$21,"DNF")+1),RANK(X12,X$3:X$21,1)))),"")</f>
        <v>2</v>
      </c>
      <c r="AA12" s="40" t="s">
        <v>72</v>
      </c>
      <c r="AB12" s="41" t="str">
        <f t="shared" si="10"/>
        <v/>
      </c>
      <c r="AC12" s="26" t="str">
        <f t="shared" si="11"/>
        <v/>
      </c>
      <c r="AD12" s="10" cm="1">
        <f t="array" ref="AD12">IF(SUMPRODUCT(--ISNUMBER(AA$3:AA$21))&gt;0,IF($A12="","",IF(AA12="","",IF(ISTEXT(AA12),IF(AA12="DNF",COUNTIF(AB$3:AB$21,"&gt;0")+COUNTIF(AA$3:AA$21,"DNF"),COUNTIF(AB$3:AB$21,"&gt;0")+COUNTIF(AA$3:AA$21,"DNF")+1),RANK(AB12,AB$3:AB$21,1)))),"")</f>
        <v>7</v>
      </c>
      <c r="AE12" s="40" t="s">
        <v>72</v>
      </c>
      <c r="AF12" s="41" t="str">
        <f t="shared" si="12"/>
        <v/>
      </c>
      <c r="AG12" s="26" t="str">
        <f t="shared" si="13"/>
        <v/>
      </c>
      <c r="AH12" s="10" cm="1">
        <f t="array" ref="AH12">IF(SUMPRODUCT(--ISNUMBER(AE$3:AE$21))&gt;0,IF($A12="","",IF(AE12="","",IF(ISTEXT(AE12),IF(AE12="DNF",COUNTIF(AF$3:AF$21,"&gt;0")+COUNTIF(AE$3:AE$21,"DNF"),COUNTIF(AF$3:AF$21,"&gt;0")+COUNTIF(AE$3:AE$21,"DNF")+1),RANK(AF12,AF$3:AF$21,1)))),"")</f>
        <v>6</v>
      </c>
      <c r="AI12" s="40">
        <v>8.2245370370370607E-2</v>
      </c>
      <c r="AJ12" s="41">
        <f t="shared" si="14"/>
        <v>6.227619444444462E-2</v>
      </c>
      <c r="AK12" s="26">
        <f t="shared" si="15"/>
        <v>0</v>
      </c>
      <c r="AL12" s="10" cm="1">
        <f t="array" ref="AL12">IF(SUMPRODUCT(--ISNUMBER(AI$3:AI$21))&gt;0,IF($A12="","",IF(AI12="","",IF(ISTEXT(AI12),IF(AI12="DNF",COUNTIF(AJ$3:AJ$21,"&gt;0")+COUNTIF(AI$3:AI$21,"DNF"),COUNTIF(AJ$3:AJ$21,"&gt;0")+COUNTIF(AI$3:AI$21,"DNF")+1),RANK(AJ12,AJ$3:AJ$21,1)))),"")</f>
        <v>1</v>
      </c>
      <c r="AM12" s="40" t="s">
        <v>72</v>
      </c>
      <c r="AN12" s="41" t="str">
        <f t="shared" si="16"/>
        <v/>
      </c>
      <c r="AO12" s="26" t="str">
        <f t="shared" si="17"/>
        <v/>
      </c>
      <c r="AP12" s="10" cm="1">
        <f t="array" ref="AP12">IF(SUMPRODUCT(--ISNUMBER(AM$3:AM$21))&gt;0,IF($A12="","",IF(AM12="","",IF(ISTEXT(AM12),IF(AM12="DNF",COUNTIF(AN$3:AN$21,"&gt;0")+COUNTIF(AM$3:AM$21,"DNF"),COUNTIF(AN$3:AN$21,"&gt;0")+COUNTIF(AM$3:AM$21,"DNF")+1),RANK(AN12,AN$3:AN$21,1)))),"")</f>
        <v>5</v>
      </c>
      <c r="AQ12" s="40"/>
      <c r="AR12" s="41" t="str">
        <f t="shared" si="18"/>
        <v/>
      </c>
      <c r="AS12" s="26" t="str">
        <f t="shared" si="19"/>
        <v/>
      </c>
      <c r="AT12" s="10" t="str" cm="1">
        <f t="array" ref="AT12">IF(SUMPRODUCT(--ISNUMBER(AQ$3:AQ$21))&gt;0,IF($A12="","",IF(AQ12="","",IF(ISTEXT(AQ12),IF(AQ12="DNF",COUNTIF(AR$3:AR$21,"&gt;0")+COUNTIF(AQ$3:AQ$21,"DNF"),COUNTIF(AR$3:AR$21,"&gt;0")+COUNTIF(AQ$3:AQ$21,"DNF")+1),RANK(AR12,AR$3:AR$21,1)))),"")</f>
        <v/>
      </c>
      <c r="AU12" s="40"/>
      <c r="AV12" s="41" t="str">
        <f t="shared" si="20"/>
        <v/>
      </c>
      <c r="AW12" s="26" t="str">
        <f t="shared" si="21"/>
        <v/>
      </c>
      <c r="AX12" s="10" t="str" cm="1">
        <f t="array" ref="AX12">IF(SUMPRODUCT(--ISNUMBER(AU$3:AU$21))&gt;0,IF($A12="","",IF(AU12="","",IF(ISTEXT(AU12),IF(AU12="DNF",COUNTIF(AV$3:AV$21,"&gt;0")+COUNTIF(AU$3:AU$21,"DNF"),COUNTIF(AV$3:AV$21,"&gt;0")+COUNTIF(AU$3:AU$21,"DNF")+1),RANK(AV12,AV$3:AV$21,1)))),"")</f>
        <v/>
      </c>
      <c r="AY12" s="40"/>
      <c r="AZ12" s="41" t="str">
        <f t="shared" si="22"/>
        <v/>
      </c>
      <c r="BA12" s="26" t="str">
        <f t="shared" si="23"/>
        <v/>
      </c>
      <c r="BB12" s="10" t="str" cm="1">
        <f t="array" ref="BB12">IF(SUMPRODUCT(--ISNUMBER(AY$3:AY$21))&gt;0,IF($A12="","",IF(AY12="","",IF(ISTEXT(AY12),IF(AY12="DNF",COUNTIF(AZ$3:AZ$21,"&gt;0")+COUNTIF(AY$3:AY$21,"DNF"),COUNTIF(AZ$3:AZ$21,"&gt;0")+COUNTIF(AY$3:AY$21,"DNF")+1),RANK(AZ12,AZ$3:AZ$21,1)))),"")</f>
        <v/>
      </c>
      <c r="BC12" s="40"/>
      <c r="BD12" s="41" t="str">
        <f t="shared" si="24"/>
        <v/>
      </c>
      <c r="BE12" s="26" t="str">
        <f t="shared" si="25"/>
        <v/>
      </c>
      <c r="BF12" s="10" t="str" cm="1">
        <f t="array" ref="BF12">IF(SUMPRODUCT(--ISNUMBER(BC$3:BC$21))&gt;0,IF($A12="","",IF(BC12="","",IF(ISTEXT(BC12),IF(BC12="DNF",COUNTIF(BD$3:BD$21,"&gt;0")+COUNTIF(BC$3:BC$21,"DNF"),COUNTIF(BD$3:BD$21,"&gt;0")+COUNTIF(BC$3:BC$21,"DNF")+1),RANK(BD12,BD$3:BD$21,1)))),"")</f>
        <v/>
      </c>
      <c r="BG12" s="40"/>
      <c r="BH12" s="41" t="str">
        <f t="shared" si="26"/>
        <v/>
      </c>
      <c r="BI12" s="26" t="str">
        <f t="shared" si="27"/>
        <v/>
      </c>
      <c r="BJ12" s="10" t="str" cm="1">
        <f t="array" ref="BJ12">IF(SUMPRODUCT(--ISNUMBER(BG$3:BG$21))&gt;0,IF($A12="","",IF(BG12="","",IF(ISTEXT(BG12),IF(BG12="DNF",COUNTIF(BH$3:BH$21,"&gt;0")+COUNTIF(BG$3:BG$21,"DNF"),COUNTIF(BH$3:BH$21,"&gt;0")+COUNTIF(BG$3:BG$21,"DNF")+1),RANK(BH12,BH$3:BH$21,1)))),"")</f>
        <v/>
      </c>
      <c r="BK12" s="40"/>
      <c r="BL12" s="41" t="str">
        <f t="shared" si="28"/>
        <v/>
      </c>
      <c r="BM12" s="26" t="str">
        <f t="shared" si="29"/>
        <v/>
      </c>
      <c r="BN12" s="10" t="str" cm="1">
        <f t="array" ref="BN12">IF(SUMPRODUCT(--ISNUMBER(BK$3:BK$21))&gt;0,IF($A12="","",IF(BK12="","",IF(ISTEXT(BK12),IF(BK12="DNF",COUNTIF(BL$3:BL$21,"&gt;0")+COUNTIF(BK$3:BK$21,"DNF"),COUNTIF(BL$3:BL$21,"&gt;0")+COUNTIF(BK$3:BK$21,"DNF")+1),RANK(BL12,BL$3:BL$21,1)))),"")</f>
        <v/>
      </c>
    </row>
    <row r="13" spans="1:66" s="4" customFormat="1" x14ac:dyDescent="0.3">
      <c r="A13" s="65" t="s">
        <v>23</v>
      </c>
      <c r="B13" s="4" t="s">
        <v>30</v>
      </c>
      <c r="C13" s="4" t="s">
        <v>44</v>
      </c>
      <c r="D13" s="4">
        <v>0.84409999999999996</v>
      </c>
      <c r="E13" s="4">
        <v>1.0595000000000001</v>
      </c>
      <c r="F13" s="4">
        <v>1.1662999999999999</v>
      </c>
      <c r="G13" s="40" t="s">
        <v>77</v>
      </c>
      <c r="H13" s="41" t="str">
        <f t="shared" si="0"/>
        <v/>
      </c>
      <c r="I13" s="26" t="str">
        <f t="shared" si="1"/>
        <v/>
      </c>
      <c r="J13" s="10" cm="1">
        <f t="array" ref="J13">IF(SUMPRODUCT(--ISNUMBER(G$3:G$21))&gt;0,IF($A13="","",IF(G13="","",IF(ISTEXT(G13),IF(G13="DNF",COUNTIF(H$3:H$21,"&gt;0")+COUNTIF(G$3:G$21,"DNF"),COUNTIF(H$3:H$21,"&gt;0")+COUNTIF(G$3:G$21,"DNF")+1),RANK(H13,H$3:H$21,1)))),"")</f>
        <v>8</v>
      </c>
      <c r="K13" s="40" t="s">
        <v>77</v>
      </c>
      <c r="L13" s="41" t="str">
        <f t="shared" si="2"/>
        <v/>
      </c>
      <c r="M13" s="26" t="str">
        <f t="shared" si="3"/>
        <v/>
      </c>
      <c r="N13" s="10" cm="1">
        <f t="array" ref="N13">IF(SUMPRODUCT(--ISNUMBER(K$3:K$21))&gt;0,IF($A13="","",IF(K13="","",IF(ISTEXT(K13),IF(K13="DNF",COUNTIF(L$3:L$21,"&gt;0")+COUNTIF(K$3:K$21,"DNF"),COUNTIF(L$3:L$21,"&gt;0")+COUNTIF(K$3:K$21,"DNF")+1),RANK(L13,L$3:L$21,1)))),"")</f>
        <v>6</v>
      </c>
      <c r="O13" s="40" t="s">
        <v>77</v>
      </c>
      <c r="P13" s="41" t="str">
        <f t="shared" si="4"/>
        <v/>
      </c>
      <c r="Q13" s="26" t="str">
        <f t="shared" si="5"/>
        <v/>
      </c>
      <c r="R13" s="10" cm="1">
        <f t="array" ref="R13">IF(SUMPRODUCT(--ISNUMBER(O$3:O$21))&gt;0,IF($A13="","",IF(O13="","",IF(ISTEXT(O13),IF(O13="DNF",COUNTIF(P$3:P$21,"&gt;0")+COUNTIF(O$3:O$21,"DNF"),COUNTIF(P$3:P$21,"&gt;0")+COUNTIF(O$3:O$21,"DNF")+1),RANK(P13,P$3:P$21,1)))),"")</f>
        <v>8</v>
      </c>
      <c r="S13" s="40" t="s">
        <v>77</v>
      </c>
      <c r="T13" s="41" t="str">
        <f t="shared" si="6"/>
        <v/>
      </c>
      <c r="U13" s="26" t="str">
        <f t="shared" si="7"/>
        <v/>
      </c>
      <c r="V13" s="10" cm="1">
        <f t="array" ref="V13">IF(SUMPRODUCT(--ISNUMBER(S$3:S$21))&gt;0,IF($A13="","",IF(S13="","",IF(ISTEXT(S13),IF(S13="DNF",COUNTIF(T$3:T$21,"&gt;0")+COUNTIF(S$3:S$21,"DNF"),COUNTIF(T$3:T$21,"&gt;0")+COUNTIF(S$3:S$21,"DNF")+1),RANK(T13,T$3:T$21,1)))),"")</f>
        <v>8</v>
      </c>
      <c r="W13" s="40">
        <v>7.0706018518517988E-2</v>
      </c>
      <c r="X13" s="41">
        <f t="shared" si="8"/>
        <v>7.4913026620369819E-2</v>
      </c>
      <c r="Y13" s="26">
        <f t="shared" si="9"/>
        <v>2.6231562499999944E-3</v>
      </c>
      <c r="Z13" s="10" cm="1">
        <f t="array" ref="Z13">IF(SUMPRODUCT(--ISNUMBER(W$3:W$21))&gt;0,IF($A13="","",IF(W13="","",IF(ISTEXT(W13),IF(W13="DNF",COUNTIF(X$3:X$21,"&gt;0")+COUNTIF(W$3:W$21,"DNF"),COUNTIF(X$3:X$21,"&gt;0")+COUNTIF(W$3:W$21,"DNF")+1),RANK(X13,X$3:X$21,1)))),"")</f>
        <v>4</v>
      </c>
      <c r="AA13" s="40" t="s">
        <v>72</v>
      </c>
      <c r="AB13" s="41" t="str">
        <f t="shared" si="10"/>
        <v/>
      </c>
      <c r="AC13" s="26" t="str">
        <f t="shared" si="11"/>
        <v/>
      </c>
      <c r="AD13" s="10" cm="1">
        <f t="array" ref="AD13">IF(SUMPRODUCT(--ISNUMBER(AA$3:AA$21))&gt;0,IF($A13="","",IF(AA13="","",IF(ISTEXT(AA13),IF(AA13="DNF",COUNTIF(AB$3:AB$21,"&gt;0")+COUNTIF(AA$3:AA$21,"DNF"),COUNTIF(AB$3:AB$21,"&gt;0")+COUNTIF(AA$3:AA$21,"DNF")+1),RANK(AB13,AB$3:AB$21,1)))),"")</f>
        <v>7</v>
      </c>
      <c r="AE13" s="40" t="s">
        <v>72</v>
      </c>
      <c r="AF13" s="41" t="str">
        <f t="shared" si="12"/>
        <v/>
      </c>
      <c r="AG13" s="26" t="str">
        <f t="shared" si="13"/>
        <v/>
      </c>
      <c r="AH13" s="10" cm="1">
        <f t="array" ref="AH13">IF(SUMPRODUCT(--ISNUMBER(AE$3:AE$21))&gt;0,IF($A13="","",IF(AE13="","",IF(ISTEXT(AE13),IF(AE13="DNF",COUNTIF(AF$3:AF$21,"&gt;0")+COUNTIF(AE$3:AE$21,"DNF"),COUNTIF(AF$3:AF$21,"&gt;0")+COUNTIF(AE$3:AE$21,"DNF")+1),RANK(AF13,AF$3:AF$21,1)))),"")</f>
        <v>6</v>
      </c>
      <c r="AI13" s="40">
        <v>8.1296296296296297E-2</v>
      </c>
      <c r="AJ13" s="41">
        <f t="shared" si="14"/>
        <v>6.8622203703703699E-2</v>
      </c>
      <c r="AK13" s="26">
        <f t="shared" si="15"/>
        <v>6.3460092592590792E-3</v>
      </c>
      <c r="AL13" s="10" cm="1">
        <f t="array" ref="AL13">IF(SUMPRODUCT(--ISNUMBER(AI$3:AI$21))&gt;0,IF($A13="","",IF(AI13="","",IF(ISTEXT(AI13),IF(AI13="DNF",COUNTIF(AJ$3:AJ$21,"&gt;0")+COUNTIF(AI$3:AI$21,"DNF"),COUNTIF(AJ$3:AJ$21,"&gt;0")+COUNTIF(AI$3:AI$21,"DNF")+1),RANK(AJ13,AJ$3:AJ$21,1)))),"")</f>
        <v>5</v>
      </c>
      <c r="AM13" s="40" t="s">
        <v>72</v>
      </c>
      <c r="AN13" s="41" t="str">
        <f t="shared" si="16"/>
        <v/>
      </c>
      <c r="AO13" s="26" t="str">
        <f t="shared" si="17"/>
        <v/>
      </c>
      <c r="AP13" s="10" cm="1">
        <f t="array" ref="AP13">IF(SUMPRODUCT(--ISNUMBER(AM$3:AM$21))&gt;0,IF($A13="","",IF(AM13="","",IF(ISTEXT(AM13),IF(AM13="DNF",COUNTIF(AN$3:AN$21,"&gt;0")+COUNTIF(AM$3:AM$21,"DNF"),COUNTIF(AN$3:AN$21,"&gt;0")+COUNTIF(AM$3:AM$21,"DNF")+1),RANK(AN13,AN$3:AN$21,1)))),"")</f>
        <v>5</v>
      </c>
      <c r="AQ13" s="40"/>
      <c r="AR13" s="41" t="str">
        <f t="shared" si="18"/>
        <v/>
      </c>
      <c r="AS13" s="26" t="str">
        <f t="shared" si="19"/>
        <v/>
      </c>
      <c r="AT13" s="10" t="str" cm="1">
        <f t="array" ref="AT13">IF(SUMPRODUCT(--ISNUMBER(AQ$3:AQ$21))&gt;0,IF($A13="","",IF(AQ13="","",IF(ISTEXT(AQ13),IF(AQ13="DNF",COUNTIF(AR$3:AR$21,"&gt;0")+COUNTIF(AQ$3:AQ$21,"DNF"),COUNTIF(AR$3:AR$21,"&gt;0")+COUNTIF(AQ$3:AQ$21,"DNF")+1),RANK(AR13,AR$3:AR$21,1)))),"")</f>
        <v/>
      </c>
      <c r="AU13" s="40"/>
      <c r="AV13" s="41" t="str">
        <f t="shared" si="20"/>
        <v/>
      </c>
      <c r="AW13" s="26" t="str">
        <f t="shared" si="21"/>
        <v/>
      </c>
      <c r="AX13" s="10" t="str" cm="1">
        <f t="array" ref="AX13">IF(SUMPRODUCT(--ISNUMBER(AU$3:AU$21))&gt;0,IF($A13="","",IF(AU13="","",IF(ISTEXT(AU13),IF(AU13="DNF",COUNTIF(AV$3:AV$21,"&gt;0")+COUNTIF(AU$3:AU$21,"DNF"),COUNTIF(AV$3:AV$21,"&gt;0")+COUNTIF(AU$3:AU$21,"DNF")+1),RANK(AV13,AV$3:AV$21,1)))),"")</f>
        <v/>
      </c>
      <c r="AY13" s="40"/>
      <c r="AZ13" s="41" t="str">
        <f t="shared" si="22"/>
        <v/>
      </c>
      <c r="BA13" s="26" t="str">
        <f t="shared" si="23"/>
        <v/>
      </c>
      <c r="BB13" s="10" t="str" cm="1">
        <f t="array" ref="BB13">IF(SUMPRODUCT(--ISNUMBER(AY$3:AY$21))&gt;0,IF($A13="","",IF(AY13="","",IF(ISTEXT(AY13),IF(AY13="DNF",COUNTIF(AZ$3:AZ$21,"&gt;0")+COUNTIF(AY$3:AY$21,"DNF"),COUNTIF(AZ$3:AZ$21,"&gt;0")+COUNTIF(AY$3:AY$21,"DNF")+1),RANK(AZ13,AZ$3:AZ$21,1)))),"")</f>
        <v/>
      </c>
      <c r="BC13" s="40"/>
      <c r="BD13" s="41" t="str">
        <f t="shared" si="24"/>
        <v/>
      </c>
      <c r="BE13" s="26" t="str">
        <f t="shared" si="25"/>
        <v/>
      </c>
      <c r="BF13" s="10" t="str" cm="1">
        <f t="array" ref="BF13">IF(SUMPRODUCT(--ISNUMBER(BC$3:BC$21))&gt;0,IF($A13="","",IF(BC13="","",IF(ISTEXT(BC13),IF(BC13="DNF",COUNTIF(BD$3:BD$21,"&gt;0")+COUNTIF(BC$3:BC$21,"DNF"),COUNTIF(BD$3:BD$21,"&gt;0")+COUNTIF(BC$3:BC$21,"DNF")+1),RANK(BD13,BD$3:BD$21,1)))),"")</f>
        <v/>
      </c>
      <c r="BG13" s="40"/>
      <c r="BH13" s="41" t="str">
        <f t="shared" si="26"/>
        <v/>
      </c>
      <c r="BI13" s="26" t="str">
        <f t="shared" si="27"/>
        <v/>
      </c>
      <c r="BJ13" s="10" t="str" cm="1">
        <f t="array" ref="BJ13">IF(SUMPRODUCT(--ISNUMBER(BG$3:BG$21))&gt;0,IF($A13="","",IF(BG13="","",IF(ISTEXT(BG13),IF(BG13="DNF",COUNTIF(BH$3:BH$21,"&gt;0")+COUNTIF(BG$3:BG$21,"DNF"),COUNTIF(BH$3:BH$21,"&gt;0")+COUNTIF(BG$3:BG$21,"DNF")+1),RANK(BH13,BH$3:BH$21,1)))),"")</f>
        <v/>
      </c>
      <c r="BK13" s="40"/>
      <c r="BL13" s="41" t="str">
        <f t="shared" si="28"/>
        <v/>
      </c>
      <c r="BM13" s="26" t="str">
        <f t="shared" si="29"/>
        <v/>
      </c>
      <c r="BN13" s="10" t="str" cm="1">
        <f t="array" ref="BN13">IF(SUMPRODUCT(--ISNUMBER(BK$3:BK$21))&gt;0,IF($A13="","",IF(BK13="","",IF(ISTEXT(BK13),IF(BK13="DNF",COUNTIF(BL$3:BL$21,"&gt;0")+COUNTIF(BK$3:BK$21,"DNF"),COUNTIF(BL$3:BL$21,"&gt;0")+COUNTIF(BK$3:BK$21,"DNF")+1),RANK(BL13,BL$3:BL$21,1)))),"")</f>
        <v/>
      </c>
    </row>
    <row r="14" spans="1:66" s="4" customFormat="1" x14ac:dyDescent="0.3">
      <c r="A14" s="4" t="s">
        <v>75</v>
      </c>
      <c r="B14" s="4" t="s">
        <v>30</v>
      </c>
      <c r="C14" s="4" t="s">
        <v>76</v>
      </c>
      <c r="D14" s="4">
        <v>0.85909999999999997</v>
      </c>
      <c r="E14" s="4">
        <v>1.0876999999999999</v>
      </c>
      <c r="F14" s="4">
        <v>1.1942999999999999</v>
      </c>
      <c r="G14" s="9" t="s">
        <v>72</v>
      </c>
      <c r="H14" s="41" t="str">
        <f t="shared" si="0"/>
        <v/>
      </c>
      <c r="I14" s="26" t="str">
        <f t="shared" si="1"/>
        <v/>
      </c>
      <c r="J14" s="10" cm="1">
        <f t="array" ref="J14">IF(SUMPRODUCT(--ISNUMBER(G$3:G$21))&gt;0,IF($A14="","",IF(G14="","",IF(ISTEXT(G14),IF(G14="DNF",COUNTIF(H$3:H$21,"&gt;0")+COUNTIF(G$3:G$21,"DNF"),COUNTIF(H$3:H$21,"&gt;0")+COUNTIF(G$3:G$21,"DNF")+1),RANK(H14,H$3:H$21,1)))),"")</f>
        <v>8</v>
      </c>
      <c r="K14" s="9" t="s">
        <v>72</v>
      </c>
      <c r="L14" s="41" t="str">
        <f t="shared" si="2"/>
        <v/>
      </c>
      <c r="M14" s="26" t="str">
        <f t="shared" si="3"/>
        <v/>
      </c>
      <c r="N14" s="10" cm="1">
        <f t="array" ref="N14">IF(SUMPRODUCT(--ISNUMBER(K$3:K$21))&gt;0,IF($A14="","",IF(K14="","",IF(ISTEXT(K14),IF(K14="DNF",COUNTIF(L$3:L$21,"&gt;0")+COUNTIF(K$3:K$21,"DNF"),COUNTIF(L$3:L$21,"&gt;0")+COUNTIF(K$3:K$21,"DNF")+1),RANK(L14,L$3:L$21,1)))),"")</f>
        <v>6</v>
      </c>
      <c r="O14" s="9" t="s">
        <v>72</v>
      </c>
      <c r="P14" s="41" t="str">
        <f t="shared" si="4"/>
        <v/>
      </c>
      <c r="Q14" s="26" t="str">
        <f t="shared" si="5"/>
        <v/>
      </c>
      <c r="R14" s="10" cm="1">
        <f t="array" ref="R14">IF(SUMPRODUCT(--ISNUMBER(O$3:O$21))&gt;0,IF($A14="","",IF(O14="","",IF(ISTEXT(O14),IF(O14="DNF",COUNTIF(P$3:P$21,"&gt;0")+COUNTIF(O$3:O$21,"DNF"),COUNTIF(P$3:P$21,"&gt;0")+COUNTIF(O$3:O$21,"DNF")+1),RANK(P14,P$3:P$21,1)))),"")</f>
        <v>8</v>
      </c>
      <c r="S14" s="9">
        <v>7.0763888888888848E-2</v>
      </c>
      <c r="T14" s="41">
        <f t="shared" si="6"/>
        <v>7.6969881944444388E-2</v>
      </c>
      <c r="U14" s="26">
        <f t="shared" si="7"/>
        <v>1.1266979166666691E-3</v>
      </c>
      <c r="V14" s="10" cm="1">
        <f t="array" ref="V14">IF(SUMPRODUCT(--ISNUMBER(S$3:S$21))&gt;0,IF($A14="","",IF(S14="","",IF(ISTEXT(S14),IF(S14="DNF",COUNTIF(T$3:T$21,"&gt;0")+COUNTIF(S$3:S$21,"DNF"),COUNTIF(T$3:T$21,"&gt;0")+COUNTIF(S$3:S$21,"DNF")+1),RANK(T14,T$3:T$21,1)))),"")</f>
        <v>3</v>
      </c>
      <c r="W14" s="9">
        <v>7.1631944444443985E-2</v>
      </c>
      <c r="X14" s="41">
        <f t="shared" si="8"/>
        <v>7.791406597222171E-2</v>
      </c>
      <c r="Y14" s="26">
        <f t="shared" si="9"/>
        <v>5.6241956018518863E-3</v>
      </c>
      <c r="Z14" s="10" cm="1">
        <f t="array" ref="Z14">IF(SUMPRODUCT(--ISNUMBER(W$3:W$21))&gt;0,IF($A14="","",IF(W14="","",IF(ISTEXT(W14),IF(W14="DNF",COUNTIF(X$3:X$21,"&gt;0")+COUNTIF(W$3:W$21,"DNF"),COUNTIF(X$3:X$21,"&gt;0")+COUNTIF(W$3:W$21,"DNF")+1),RANK(X14,X$3:X$21,1)))),"")</f>
        <v>6</v>
      </c>
      <c r="AA14" s="9">
        <v>7.8067129629629917E-2</v>
      </c>
      <c r="AB14" s="41">
        <f t="shared" si="10"/>
        <v>9.3235572916667009E-2</v>
      </c>
      <c r="AC14" s="26">
        <f t="shared" si="11"/>
        <v>5.0158043981481243E-3</v>
      </c>
      <c r="AD14" s="10" cm="1">
        <f t="array" ref="AD14">IF(SUMPRODUCT(--ISNUMBER(AA$3:AA$21))&gt;0,IF($A14="","",IF(AA14="","",IF(ISTEXT(AA14),IF(AA14="DNF",COUNTIF(AB$3:AB$21,"&gt;0")+COUNTIF(AA$3:AA$21,"DNF"),COUNTIF(AB$3:AB$21,"&gt;0")+COUNTIF(AA$3:AA$21,"DNF")+1),RANK(AB14,AB$3:AB$21,1)))),"")</f>
        <v>4</v>
      </c>
      <c r="AE14" s="9">
        <v>8.0393518518518517E-2</v>
      </c>
      <c r="AF14" s="41">
        <f t="shared" si="12"/>
        <v>8.7444030092592578E-2</v>
      </c>
      <c r="AG14" s="26">
        <f t="shared" si="13"/>
        <v>4.8865972222222887E-4</v>
      </c>
      <c r="AH14" s="10" cm="1">
        <f t="array" ref="AH14">IF(SUMPRODUCT(--ISNUMBER(AE$3:AE$21))&gt;0,IF($A14="","",IF(AE14="","",IF(ISTEXT(AE14),IF(AE14="DNF",COUNTIF(AF$3:AF$21,"&gt;0")+COUNTIF(AE$3:AE$21,"DNF"),COUNTIF(AF$3:AF$21,"&gt;0")+COUNTIF(AE$3:AE$21,"DNF")+1),RANK(AF14,AF$3:AF$21,1)))),"")</f>
        <v>2</v>
      </c>
      <c r="AI14" s="9">
        <v>7.7824074074074323E-2</v>
      </c>
      <c r="AJ14" s="41">
        <f t="shared" si="14"/>
        <v>6.6858662037037248E-2</v>
      </c>
      <c r="AK14" s="26">
        <f t="shared" si="15"/>
        <v>4.5824675925926275E-3</v>
      </c>
      <c r="AL14" s="10" cm="1">
        <f t="array" ref="AL14">IF(SUMPRODUCT(--ISNUMBER(AI$3:AI$21))&gt;0,IF($A14="","",IF(AI14="","",IF(ISTEXT(AI14),IF(AI14="DNF",COUNTIF(AJ$3:AJ$21,"&gt;0")+COUNTIF(AI$3:AI$21,"DNF"),COUNTIF(AJ$3:AJ$21,"&gt;0")+COUNTIF(AI$3:AI$21,"DNF")+1),RANK(AJ14,AJ$3:AJ$21,1)))),"")</f>
        <v>3</v>
      </c>
      <c r="AM14" s="9">
        <v>7.153935185185134E-2</v>
      </c>
      <c r="AN14" s="41">
        <f t="shared" si="16"/>
        <v>8.543944791666605E-2</v>
      </c>
      <c r="AO14" s="26">
        <f t="shared" si="17"/>
        <v>3.5399016203705169E-3</v>
      </c>
      <c r="AP14" s="10" cm="1">
        <f t="array" ref="AP14">IF(SUMPRODUCT(--ISNUMBER(AM$3:AM$21))&gt;0,IF($A14="","",IF(AM14="","",IF(ISTEXT(AM14),IF(AM14="DNF",COUNTIF(AN$3:AN$21,"&gt;0")+COUNTIF(AM$3:AM$21,"DNF"),COUNTIF(AN$3:AN$21,"&gt;0")+COUNTIF(AM$3:AM$21,"DNF")+1),RANK(AN14,AN$3:AN$21,1)))),"")</f>
        <v>2</v>
      </c>
      <c r="AQ14" s="9"/>
      <c r="AR14" s="41" t="str">
        <f t="shared" si="18"/>
        <v/>
      </c>
      <c r="AS14" s="26" t="str">
        <f t="shared" si="19"/>
        <v/>
      </c>
      <c r="AT14" s="10" t="str" cm="1">
        <f t="array" ref="AT14">IF(SUMPRODUCT(--ISNUMBER(AQ$3:AQ$21))&gt;0,IF($A14="","",IF(AQ14="","",IF(ISTEXT(AQ14),IF(AQ14="DNF",COUNTIF(AR$3:AR$21,"&gt;0")+COUNTIF(AQ$3:AQ$21,"DNF"),COUNTIF(AR$3:AR$21,"&gt;0")+COUNTIF(AQ$3:AQ$21,"DNF")+1),RANK(AR14,AR$3:AR$21,1)))),"")</f>
        <v/>
      </c>
      <c r="AU14" s="9"/>
      <c r="AV14" s="41" t="str">
        <f t="shared" si="20"/>
        <v/>
      </c>
      <c r="AW14" s="26" t="str">
        <f t="shared" si="21"/>
        <v/>
      </c>
      <c r="AX14" s="10" t="str" cm="1">
        <f t="array" ref="AX14">IF(SUMPRODUCT(--ISNUMBER(AU$3:AU$21))&gt;0,IF($A14="","",IF(AU14="","",IF(ISTEXT(AU14),IF(AU14="DNF",COUNTIF(AV$3:AV$21,"&gt;0")+COUNTIF(AU$3:AU$21,"DNF"),COUNTIF(AV$3:AV$21,"&gt;0")+COUNTIF(AU$3:AU$21,"DNF")+1),RANK(AV14,AV$3:AV$21,1)))),"")</f>
        <v/>
      </c>
      <c r="AY14" s="9"/>
      <c r="AZ14" s="41" t="str">
        <f t="shared" si="22"/>
        <v/>
      </c>
      <c r="BA14" s="26" t="str">
        <f t="shared" si="23"/>
        <v/>
      </c>
      <c r="BB14" s="10" t="str" cm="1">
        <f t="array" ref="BB14">IF(SUMPRODUCT(--ISNUMBER(AY$3:AY$21))&gt;0,IF($A14="","",IF(AY14="","",IF(ISTEXT(AY14),IF(AY14="DNF",COUNTIF(AZ$3:AZ$21,"&gt;0")+COUNTIF(AY$3:AY$21,"DNF"),COUNTIF(AZ$3:AZ$21,"&gt;0")+COUNTIF(AY$3:AY$21,"DNF")+1),RANK(AZ14,AZ$3:AZ$21,1)))),"")</f>
        <v/>
      </c>
      <c r="BC14" s="9"/>
      <c r="BD14" s="41" t="str">
        <f t="shared" si="24"/>
        <v/>
      </c>
      <c r="BE14" s="26" t="str">
        <f t="shared" si="25"/>
        <v/>
      </c>
      <c r="BF14" s="10" t="str" cm="1">
        <f t="array" ref="BF14">IF(SUMPRODUCT(--ISNUMBER(BC$3:BC$21))&gt;0,IF($A14="","",IF(BC14="","",IF(ISTEXT(BC14),IF(BC14="DNF",COUNTIF(BD$3:BD$21,"&gt;0")+COUNTIF(BC$3:BC$21,"DNF"),COUNTIF(BD$3:BD$21,"&gt;0")+COUNTIF(BC$3:BC$21,"DNF")+1),RANK(BD14,BD$3:BD$21,1)))),"")</f>
        <v/>
      </c>
      <c r="BG14" s="9"/>
      <c r="BH14" s="41" t="str">
        <f t="shared" si="26"/>
        <v/>
      </c>
      <c r="BI14" s="26" t="str">
        <f t="shared" si="27"/>
        <v/>
      </c>
      <c r="BJ14" s="10" t="str" cm="1">
        <f t="array" ref="BJ14">IF(SUMPRODUCT(--ISNUMBER(BG$3:BG$21))&gt;0,IF($A14="","",IF(BG14="","",IF(ISTEXT(BG14),IF(BG14="DNF",COUNTIF(BH$3:BH$21,"&gt;0")+COUNTIF(BG$3:BG$21,"DNF"),COUNTIF(BH$3:BH$21,"&gt;0")+COUNTIF(BG$3:BG$21,"DNF")+1),RANK(BH14,BH$3:BH$21,1)))),"")</f>
        <v/>
      </c>
      <c r="BK14" s="9"/>
      <c r="BL14" s="41" t="str">
        <f t="shared" si="28"/>
        <v/>
      </c>
      <c r="BM14" s="26" t="str">
        <f t="shared" si="29"/>
        <v/>
      </c>
      <c r="BN14" s="10" t="str" cm="1">
        <f t="array" ref="BN14">IF(SUMPRODUCT(--ISNUMBER(BK$3:BK$21))&gt;0,IF($A14="","",IF(BK14="","",IF(ISTEXT(BK14),IF(BK14="DNF",COUNTIF(BL$3:BL$21,"&gt;0")+COUNTIF(BK$3:BK$21,"DNF"),COUNTIF(BL$3:BL$21,"&gt;0")+COUNTIF(BK$3:BK$21,"DNF")+1),RANK(BL14,BL$3:BL$21,1)))),"")</f>
        <v/>
      </c>
    </row>
    <row r="15" spans="1:66" s="4" customFormat="1" x14ac:dyDescent="0.3">
      <c r="A15" s="65"/>
      <c r="B15" s="66"/>
      <c r="C15" s="66"/>
      <c r="D15" s="66"/>
      <c r="E15" s="66"/>
      <c r="F15" s="67"/>
      <c r="G15" s="9"/>
      <c r="H15" s="41" t="str">
        <f t="shared" si="0"/>
        <v/>
      </c>
      <c r="I15" s="26" t="str">
        <f t="shared" si="1"/>
        <v/>
      </c>
      <c r="J15" s="10" t="str" cm="1">
        <f t="array" ref="J15">IF(SUMPRODUCT(--ISNUMBER(G$3:G$21))&gt;0,IF($A15="","",IF(G15="","",IF(ISTEXT(G15),IF(G15="DNF",COUNTIF(H$3:H$21,"&gt;0")+COUNTIF(G$3:G$21,"DNF"),COUNTIF(H$3:H$21,"&gt;0")+COUNTIF(G$3:G$21,"DNF")+1),RANK(H15,H$3:H$21,1)))),"")</f>
        <v/>
      </c>
      <c r="K15" s="9"/>
      <c r="L15" s="41" t="str">
        <f t="shared" si="2"/>
        <v/>
      </c>
      <c r="M15" s="26" t="str">
        <f t="shared" si="3"/>
        <v/>
      </c>
      <c r="N15" s="10" t="str" cm="1">
        <f t="array" ref="N15">IF(SUMPRODUCT(--ISNUMBER(K$3:K$21))&gt;0,IF($A15="","",IF(K15="","",IF(ISTEXT(K15),IF(K15="DNF",COUNTIF(L$3:L$21,"&gt;0")+COUNTIF(K$3:K$21,"DNF"),COUNTIF(L$3:L$21,"&gt;0")+COUNTIF(K$3:K$21,"DNF")+1),RANK(L15,L$3:L$21,1)))),"")</f>
        <v/>
      </c>
      <c r="O15" s="9"/>
      <c r="P15" s="41" t="str">
        <f t="shared" si="4"/>
        <v/>
      </c>
      <c r="Q15" s="26" t="str">
        <f t="shared" si="5"/>
        <v/>
      </c>
      <c r="R15" s="10" t="str" cm="1">
        <f t="array" ref="R15">IF(SUMPRODUCT(--ISNUMBER(O$3:O$21))&gt;0,IF($A15="","",IF(O15="","",IF(ISTEXT(O15),IF(O15="DNF",COUNTIF(P$3:P$21,"&gt;0")+COUNTIF(O$3:O$21,"DNF"),COUNTIF(P$3:P$21,"&gt;0")+COUNTIF(O$3:O$21,"DNF")+1),RANK(P15,P$3:P$21,1)))),"")</f>
        <v/>
      </c>
      <c r="S15" s="9"/>
      <c r="T15" s="41" t="str">
        <f t="shared" si="6"/>
        <v/>
      </c>
      <c r="U15" s="26" t="str">
        <f t="shared" si="7"/>
        <v/>
      </c>
      <c r="V15" s="10" t="str" cm="1">
        <f t="array" ref="V15">IF(SUMPRODUCT(--ISNUMBER(S$3:S$21))&gt;0,IF($A15="","",IF(S15="","",IF(ISTEXT(S15),IF(S15="DNF",COUNTIF(T$3:T$21,"&gt;0")+COUNTIF(S$3:S$21,"DNF"),COUNTIF(T$3:T$21,"&gt;0")+COUNTIF(S$3:S$21,"DNF")+1),RANK(T15,T$3:T$21,1)))),"")</f>
        <v/>
      </c>
      <c r="W15" s="9"/>
      <c r="X15" s="41" t="str">
        <f t="shared" si="8"/>
        <v/>
      </c>
      <c r="Y15" s="26" t="str">
        <f t="shared" si="9"/>
        <v/>
      </c>
      <c r="Z15" s="10" t="str" cm="1">
        <f t="array" ref="Z15">IF(SUMPRODUCT(--ISNUMBER(W$3:W$21))&gt;0,IF($A15="","",IF(W15="","",IF(ISTEXT(W15),IF(W15="DNF",COUNTIF(X$3:X$21,"&gt;0")+COUNTIF(W$3:W$21,"DNF"),COUNTIF(X$3:X$21,"&gt;0")+COUNTIF(W$3:W$21,"DNF")+1),RANK(X15,X$3:X$21,1)))),"")</f>
        <v/>
      </c>
      <c r="AA15" s="9"/>
      <c r="AB15" s="41" t="str">
        <f t="shared" si="10"/>
        <v/>
      </c>
      <c r="AC15" s="26" t="str">
        <f t="shared" si="11"/>
        <v/>
      </c>
      <c r="AD15" s="10" t="str" cm="1">
        <f t="array" ref="AD15">IF(SUMPRODUCT(--ISNUMBER(AA$3:AA$21))&gt;0,IF($A15="","",IF(AA15="","",IF(ISTEXT(AA15),IF(AA15="DNF",COUNTIF(AB$3:AB$21,"&gt;0")+COUNTIF(AA$3:AA$21,"DNF"),COUNTIF(AB$3:AB$21,"&gt;0")+COUNTIF(AA$3:AA$21,"DNF")+1),RANK(AB15,AB$3:AB$21,1)))),"")</f>
        <v/>
      </c>
      <c r="AE15" s="9"/>
      <c r="AF15" s="41" t="str">
        <f t="shared" si="12"/>
        <v/>
      </c>
      <c r="AG15" s="26" t="str">
        <f t="shared" si="13"/>
        <v/>
      </c>
      <c r="AH15" s="10" t="str" cm="1">
        <f t="array" ref="AH15">IF(SUMPRODUCT(--ISNUMBER(AE$3:AE$21))&gt;0,IF($A15="","",IF(AE15="","",IF(ISTEXT(AE15),IF(AE15="DNF",COUNTIF(AF$3:AF$21,"&gt;0")+COUNTIF(AE$3:AE$21,"DNF"),COUNTIF(AF$3:AF$21,"&gt;0")+COUNTIF(AE$3:AE$21,"DNF")+1),RANK(AF15,AF$3:AF$21,1)))),"")</f>
        <v/>
      </c>
      <c r="AI15" s="9"/>
      <c r="AJ15" s="41" t="str">
        <f t="shared" si="14"/>
        <v/>
      </c>
      <c r="AK15" s="26" t="str">
        <f t="shared" si="15"/>
        <v/>
      </c>
      <c r="AL15" s="10" t="str" cm="1">
        <f t="array" ref="AL15">IF(SUMPRODUCT(--ISNUMBER(AI$3:AI$21))&gt;0,IF($A15="","",IF(AI15="","",IF(ISTEXT(AI15),IF(AI15="DNF",COUNTIF(AJ$3:AJ$21,"&gt;0")+COUNTIF(AI$3:AI$21,"DNF"),COUNTIF(AJ$3:AJ$21,"&gt;0")+COUNTIF(AI$3:AI$21,"DNF")+1),RANK(AJ15,AJ$3:AJ$21,1)))),"")</f>
        <v/>
      </c>
      <c r="AM15" s="9"/>
      <c r="AN15" s="41" t="str">
        <f t="shared" si="16"/>
        <v/>
      </c>
      <c r="AO15" s="26" t="str">
        <f t="shared" si="17"/>
        <v/>
      </c>
      <c r="AP15" s="10" t="str" cm="1">
        <f t="array" ref="AP15">IF(SUMPRODUCT(--ISNUMBER(AM$3:AM$21))&gt;0,IF($A15="","",IF(AM15="","",IF(ISTEXT(AM15),IF(AM15="DNF",COUNTIF(AN$3:AN$21,"&gt;0")+COUNTIF(AM$3:AM$21,"DNF"),COUNTIF(AN$3:AN$21,"&gt;0")+COUNTIF(AM$3:AM$21,"DNF")+1),RANK(AN15,AN$3:AN$21,1)))),"")</f>
        <v/>
      </c>
      <c r="AQ15" s="9"/>
      <c r="AR15" s="41" t="str">
        <f t="shared" si="18"/>
        <v/>
      </c>
      <c r="AS15" s="26" t="str">
        <f t="shared" si="19"/>
        <v/>
      </c>
      <c r="AT15" s="10" t="str" cm="1">
        <f t="array" ref="AT15">IF(SUMPRODUCT(--ISNUMBER(AQ$3:AQ$21))&gt;0,IF($A15="","",IF(AQ15="","",IF(ISTEXT(AQ15),IF(AQ15="DNF",COUNTIF(AR$3:AR$21,"&gt;0")+COUNTIF(AQ$3:AQ$21,"DNF"),COUNTIF(AR$3:AR$21,"&gt;0")+COUNTIF(AQ$3:AQ$21,"DNF")+1),RANK(AR15,AR$3:AR$21,1)))),"")</f>
        <v/>
      </c>
      <c r="AU15" s="9"/>
      <c r="AV15" s="41" t="str">
        <f t="shared" si="20"/>
        <v/>
      </c>
      <c r="AW15" s="26" t="str">
        <f t="shared" si="21"/>
        <v/>
      </c>
      <c r="AX15" s="10" t="str" cm="1">
        <f t="array" ref="AX15">IF(SUMPRODUCT(--ISNUMBER(AU$3:AU$21))&gt;0,IF($A15="","",IF(AU15="","",IF(ISTEXT(AU15),IF(AU15="DNF",COUNTIF(AV$3:AV$21,"&gt;0")+COUNTIF(AU$3:AU$21,"DNF"),COUNTIF(AV$3:AV$21,"&gt;0")+COUNTIF(AU$3:AU$21,"DNF")+1),RANK(AV15,AV$3:AV$21,1)))),"")</f>
        <v/>
      </c>
      <c r="AY15" s="9"/>
      <c r="AZ15" s="41" t="str">
        <f t="shared" si="22"/>
        <v/>
      </c>
      <c r="BA15" s="26" t="str">
        <f t="shared" si="23"/>
        <v/>
      </c>
      <c r="BB15" s="10" t="str" cm="1">
        <f t="array" ref="BB15">IF(SUMPRODUCT(--ISNUMBER(AY$3:AY$21))&gt;0,IF($A15="","",IF(AY15="","",IF(ISTEXT(AY15),IF(AY15="DNF",COUNTIF(AZ$3:AZ$21,"&gt;0")+COUNTIF(AY$3:AY$21,"DNF"),COUNTIF(AZ$3:AZ$21,"&gt;0")+COUNTIF(AY$3:AY$21,"DNF")+1),RANK(AZ15,AZ$3:AZ$21,1)))),"")</f>
        <v/>
      </c>
      <c r="BC15" s="9"/>
      <c r="BD15" s="41" t="str">
        <f t="shared" si="24"/>
        <v/>
      </c>
      <c r="BE15" s="26" t="str">
        <f t="shared" si="25"/>
        <v/>
      </c>
      <c r="BF15" s="10" t="str" cm="1">
        <f t="array" ref="BF15">IF(SUMPRODUCT(--ISNUMBER(BC$3:BC$21))&gt;0,IF($A15="","",IF(BC15="","",IF(ISTEXT(BC15),IF(BC15="DNF",COUNTIF(BD$3:BD$21,"&gt;0")+COUNTIF(BC$3:BC$21,"DNF"),COUNTIF(BD$3:BD$21,"&gt;0")+COUNTIF(BC$3:BC$21,"DNF")+1),RANK(BD15,BD$3:BD$21,1)))),"")</f>
        <v/>
      </c>
      <c r="BG15" s="9"/>
      <c r="BH15" s="41" t="str">
        <f t="shared" si="26"/>
        <v/>
      </c>
      <c r="BI15" s="26" t="str">
        <f t="shared" si="27"/>
        <v/>
      </c>
      <c r="BJ15" s="10" t="str" cm="1">
        <f t="array" ref="BJ15">IF(SUMPRODUCT(--ISNUMBER(BG$3:BG$21))&gt;0,IF($A15="","",IF(BG15="","",IF(ISTEXT(BG15),IF(BG15="DNF",COUNTIF(BH$3:BH$21,"&gt;0")+COUNTIF(BG$3:BG$21,"DNF"),COUNTIF(BH$3:BH$21,"&gt;0")+COUNTIF(BG$3:BG$21,"DNF")+1),RANK(BH15,BH$3:BH$21,1)))),"")</f>
        <v/>
      </c>
      <c r="BK15" s="9"/>
      <c r="BL15" s="41" t="str">
        <f t="shared" si="28"/>
        <v/>
      </c>
      <c r="BM15" s="26" t="str">
        <f t="shared" si="29"/>
        <v/>
      </c>
      <c r="BN15" s="10" t="str" cm="1">
        <f t="array" ref="BN15">IF(SUMPRODUCT(--ISNUMBER(BK$3:BK$21))&gt;0,IF($A15="","",IF(BK15="","",IF(ISTEXT(BK15),IF(BK15="DNF",COUNTIF(BL$3:BL$21,"&gt;0")+COUNTIF(BK$3:BK$21,"DNF"),COUNTIF(BL$3:BL$21,"&gt;0")+COUNTIF(BK$3:BK$21,"DNF")+1),RANK(BL15,BL$3:BL$21,1)))),"")</f>
        <v/>
      </c>
    </row>
    <row r="16" spans="1:66" s="4" customFormat="1" x14ac:dyDescent="0.3">
      <c r="A16" s="65"/>
      <c r="B16" s="66"/>
      <c r="C16" s="66"/>
      <c r="D16" s="66"/>
      <c r="E16" s="66"/>
      <c r="F16" s="67"/>
      <c r="G16" s="9"/>
      <c r="H16" s="41" t="str">
        <f t="shared" si="0"/>
        <v/>
      </c>
      <c r="I16" s="26" t="str">
        <f t="shared" si="1"/>
        <v/>
      </c>
      <c r="J16" s="10" t="str" cm="1">
        <f t="array" ref="J16">IF(SUMPRODUCT(--ISNUMBER(G$3:G$21))&gt;0,IF($A16="","",IF(G16="","",IF(ISTEXT(G16),IF(G16="DNF",COUNTIF(H$3:H$21,"&gt;0")+COUNTIF(G$3:G$21,"DNF"),COUNTIF(H$3:H$21,"&gt;0")+COUNTIF(G$3:G$21,"DNF")+1),RANK(H16,H$3:H$21,1)))),"")</f>
        <v/>
      </c>
      <c r="K16" s="9"/>
      <c r="L16" s="41" t="str">
        <f t="shared" si="2"/>
        <v/>
      </c>
      <c r="M16" s="26" t="str">
        <f t="shared" si="3"/>
        <v/>
      </c>
      <c r="N16" s="10" t="str" cm="1">
        <f t="array" ref="N16">IF(SUMPRODUCT(--ISNUMBER(K$3:K$21))&gt;0,IF($A16="","",IF(K16="","",IF(ISTEXT(K16),IF(K16="DNF",COUNTIF(L$3:L$21,"&gt;0")+COUNTIF(K$3:K$21,"DNF"),COUNTIF(L$3:L$21,"&gt;0")+COUNTIF(K$3:K$21,"DNF")+1),RANK(L16,L$3:L$21,1)))),"")</f>
        <v/>
      </c>
      <c r="O16" s="9"/>
      <c r="P16" s="41" t="str">
        <f t="shared" si="4"/>
        <v/>
      </c>
      <c r="Q16" s="26" t="str">
        <f t="shared" si="5"/>
        <v/>
      </c>
      <c r="R16" s="10" t="str" cm="1">
        <f t="array" ref="R16">IF(SUMPRODUCT(--ISNUMBER(O$3:O$21))&gt;0,IF($A16="","",IF(O16="","",IF(ISTEXT(O16),IF(O16="DNF",COUNTIF(P$3:P$21,"&gt;0")+COUNTIF(O$3:O$21,"DNF"),COUNTIF(P$3:P$21,"&gt;0")+COUNTIF(O$3:O$21,"DNF")+1),RANK(P16,P$3:P$21,1)))),"")</f>
        <v/>
      </c>
      <c r="S16" s="9"/>
      <c r="T16" s="41" t="str">
        <f t="shared" si="6"/>
        <v/>
      </c>
      <c r="U16" s="26" t="str">
        <f t="shared" si="7"/>
        <v/>
      </c>
      <c r="V16" s="10" t="str" cm="1">
        <f t="array" ref="V16">IF(SUMPRODUCT(--ISNUMBER(S$3:S$21))&gt;0,IF($A16="","",IF(S16="","",IF(ISTEXT(S16),IF(S16="DNF",COUNTIF(T$3:T$21,"&gt;0")+COUNTIF(S$3:S$21,"DNF"),COUNTIF(T$3:T$21,"&gt;0")+COUNTIF(S$3:S$21,"DNF")+1),RANK(T16,T$3:T$21,1)))),"")</f>
        <v/>
      </c>
      <c r="W16" s="9"/>
      <c r="X16" s="41" t="str">
        <f t="shared" si="8"/>
        <v/>
      </c>
      <c r="Y16" s="26" t="str">
        <f t="shared" si="9"/>
        <v/>
      </c>
      <c r="Z16" s="10" t="str" cm="1">
        <f t="array" ref="Z16">IF(SUMPRODUCT(--ISNUMBER(W$3:W$21))&gt;0,IF($A16="","",IF(W16="","",IF(ISTEXT(W16),IF(W16="DNF",COUNTIF(X$3:X$21,"&gt;0")+COUNTIF(W$3:W$21,"DNF"),COUNTIF(X$3:X$21,"&gt;0")+COUNTIF(W$3:W$21,"DNF")+1),RANK(X16,X$3:X$21,1)))),"")</f>
        <v/>
      </c>
      <c r="AA16" s="9"/>
      <c r="AB16" s="41" t="str">
        <f t="shared" si="10"/>
        <v/>
      </c>
      <c r="AC16" s="26" t="str">
        <f t="shared" si="11"/>
        <v/>
      </c>
      <c r="AD16" s="10" t="str" cm="1">
        <f t="array" ref="AD16">IF(SUMPRODUCT(--ISNUMBER(AA$3:AA$21))&gt;0,IF($A16="","",IF(AA16="","",IF(ISTEXT(AA16),IF(AA16="DNF",COUNTIF(AB$3:AB$21,"&gt;0")+COUNTIF(AA$3:AA$21,"DNF"),COUNTIF(AB$3:AB$21,"&gt;0")+COUNTIF(AA$3:AA$21,"DNF")+1),RANK(AB16,AB$3:AB$21,1)))),"")</f>
        <v/>
      </c>
      <c r="AE16" s="9"/>
      <c r="AF16" s="41" t="str">
        <f t="shared" si="12"/>
        <v/>
      </c>
      <c r="AG16" s="26" t="str">
        <f t="shared" si="13"/>
        <v/>
      </c>
      <c r="AH16" s="10" t="str" cm="1">
        <f t="array" ref="AH16">IF(SUMPRODUCT(--ISNUMBER(AE$3:AE$21))&gt;0,IF($A16="","",IF(AE16="","",IF(ISTEXT(AE16),IF(AE16="DNF",COUNTIF(AF$3:AF$21,"&gt;0")+COUNTIF(AE$3:AE$21,"DNF"),COUNTIF(AF$3:AF$21,"&gt;0")+COUNTIF(AE$3:AE$21,"DNF")+1),RANK(AF16,AF$3:AF$21,1)))),"")</f>
        <v/>
      </c>
      <c r="AI16" s="9"/>
      <c r="AJ16" s="41" t="str">
        <f t="shared" si="14"/>
        <v/>
      </c>
      <c r="AK16" s="26" t="str">
        <f t="shared" si="15"/>
        <v/>
      </c>
      <c r="AL16" s="10" t="str" cm="1">
        <f t="array" ref="AL16">IF(SUMPRODUCT(--ISNUMBER(AI$3:AI$21))&gt;0,IF($A16="","",IF(AI16="","",IF(ISTEXT(AI16),IF(AI16="DNF",COUNTIF(AJ$3:AJ$21,"&gt;0")+COUNTIF(AI$3:AI$21,"DNF"),COUNTIF(AJ$3:AJ$21,"&gt;0")+COUNTIF(AI$3:AI$21,"DNF")+1),RANK(AJ16,AJ$3:AJ$21,1)))),"")</f>
        <v/>
      </c>
      <c r="AM16" s="9"/>
      <c r="AN16" s="41" t="str">
        <f t="shared" si="16"/>
        <v/>
      </c>
      <c r="AO16" s="26" t="str">
        <f t="shared" si="17"/>
        <v/>
      </c>
      <c r="AP16" s="10" t="str" cm="1">
        <f t="array" ref="AP16">IF(SUMPRODUCT(--ISNUMBER(AM$3:AM$21))&gt;0,IF($A16="","",IF(AM16="","",IF(ISTEXT(AM16),IF(AM16="DNF",COUNTIF(AN$3:AN$21,"&gt;0")+COUNTIF(AM$3:AM$21,"DNF"),COUNTIF(AN$3:AN$21,"&gt;0")+COUNTIF(AM$3:AM$21,"DNF")+1),RANK(AN16,AN$3:AN$21,1)))),"")</f>
        <v/>
      </c>
      <c r="AQ16" s="9"/>
      <c r="AR16" s="41" t="str">
        <f t="shared" si="18"/>
        <v/>
      </c>
      <c r="AS16" s="26" t="str">
        <f t="shared" si="19"/>
        <v/>
      </c>
      <c r="AT16" s="10" t="str" cm="1">
        <f t="array" ref="AT16">IF(SUMPRODUCT(--ISNUMBER(AQ$3:AQ$21))&gt;0,IF($A16="","",IF(AQ16="","",IF(ISTEXT(AQ16),IF(AQ16="DNF",COUNTIF(AR$3:AR$21,"&gt;0")+COUNTIF(AQ$3:AQ$21,"DNF"),COUNTIF(AR$3:AR$21,"&gt;0")+COUNTIF(AQ$3:AQ$21,"DNF")+1),RANK(AR16,AR$3:AR$21,1)))),"")</f>
        <v/>
      </c>
      <c r="AU16" s="9"/>
      <c r="AV16" s="41" t="str">
        <f t="shared" si="20"/>
        <v/>
      </c>
      <c r="AW16" s="26" t="str">
        <f t="shared" si="21"/>
        <v/>
      </c>
      <c r="AX16" s="10" t="str" cm="1">
        <f t="array" ref="AX16">IF(SUMPRODUCT(--ISNUMBER(AU$3:AU$21))&gt;0,IF($A16="","",IF(AU16="","",IF(ISTEXT(AU16),IF(AU16="DNF",COUNTIF(AV$3:AV$21,"&gt;0")+COUNTIF(AU$3:AU$21,"DNF"),COUNTIF(AV$3:AV$21,"&gt;0")+COUNTIF(AU$3:AU$21,"DNF")+1),RANK(AV16,AV$3:AV$21,1)))),"")</f>
        <v/>
      </c>
      <c r="AY16" s="9"/>
      <c r="AZ16" s="41" t="str">
        <f t="shared" si="22"/>
        <v/>
      </c>
      <c r="BA16" s="26" t="str">
        <f t="shared" si="23"/>
        <v/>
      </c>
      <c r="BB16" s="10" t="str" cm="1">
        <f t="array" ref="BB16">IF(SUMPRODUCT(--ISNUMBER(AY$3:AY$21))&gt;0,IF($A16="","",IF(AY16="","",IF(ISTEXT(AY16),IF(AY16="DNF",COUNTIF(AZ$3:AZ$21,"&gt;0")+COUNTIF(AY$3:AY$21,"DNF"),COUNTIF(AZ$3:AZ$21,"&gt;0")+COUNTIF(AY$3:AY$21,"DNF")+1),RANK(AZ16,AZ$3:AZ$21,1)))),"")</f>
        <v/>
      </c>
      <c r="BC16" s="9"/>
      <c r="BD16" s="41" t="str">
        <f t="shared" si="24"/>
        <v/>
      </c>
      <c r="BE16" s="26" t="str">
        <f t="shared" si="25"/>
        <v/>
      </c>
      <c r="BF16" s="10" t="str" cm="1">
        <f t="array" ref="BF16">IF(SUMPRODUCT(--ISNUMBER(BC$3:BC$21))&gt;0,IF($A16="","",IF(BC16="","",IF(ISTEXT(BC16),IF(BC16="DNF",COUNTIF(BD$3:BD$21,"&gt;0")+COUNTIF(BC$3:BC$21,"DNF"),COUNTIF(BD$3:BD$21,"&gt;0")+COUNTIF(BC$3:BC$21,"DNF")+1),RANK(BD16,BD$3:BD$21,1)))),"")</f>
        <v/>
      </c>
      <c r="BG16" s="9"/>
      <c r="BH16" s="41" t="str">
        <f t="shared" si="26"/>
        <v/>
      </c>
      <c r="BI16" s="26" t="str">
        <f t="shared" si="27"/>
        <v/>
      </c>
      <c r="BJ16" s="10" t="str" cm="1">
        <f t="array" ref="BJ16">IF(SUMPRODUCT(--ISNUMBER(BG$3:BG$21))&gt;0,IF($A16="","",IF(BG16="","",IF(ISTEXT(BG16),IF(BG16="DNF",COUNTIF(BH$3:BH$21,"&gt;0")+COUNTIF(BG$3:BG$21,"DNF"),COUNTIF(BH$3:BH$21,"&gt;0")+COUNTIF(BG$3:BG$21,"DNF")+1),RANK(BH16,BH$3:BH$21,1)))),"")</f>
        <v/>
      </c>
      <c r="BK16" s="9"/>
      <c r="BL16" s="41" t="str">
        <f t="shared" si="28"/>
        <v/>
      </c>
      <c r="BM16" s="26" t="str">
        <f t="shared" si="29"/>
        <v/>
      </c>
      <c r="BN16" s="10" t="str" cm="1">
        <f t="array" ref="BN16">IF(SUMPRODUCT(--ISNUMBER(BK$3:BK$21))&gt;0,IF($A16="","",IF(BK16="","",IF(ISTEXT(BK16),IF(BK16="DNF",COUNTIF(BL$3:BL$21,"&gt;0")+COUNTIF(BK$3:BK$21,"DNF"),COUNTIF(BL$3:BL$21,"&gt;0")+COUNTIF(BK$3:BK$21,"DNF")+1),RANK(BL16,BL$3:BL$21,1)))),"")</f>
        <v/>
      </c>
    </row>
    <row r="17" spans="1:66" s="47" customFormat="1" x14ac:dyDescent="0.3">
      <c r="A17" s="68"/>
      <c r="B17" s="69"/>
      <c r="C17" s="69"/>
      <c r="D17" s="69"/>
      <c r="E17" s="69"/>
      <c r="F17" s="70"/>
      <c r="G17" s="48"/>
      <c r="H17" s="41" t="str">
        <f t="shared" si="0"/>
        <v/>
      </c>
      <c r="I17" s="26" t="str">
        <f t="shared" si="1"/>
        <v/>
      </c>
      <c r="J17" s="10" t="str" cm="1">
        <f t="array" ref="J17">IF(SUMPRODUCT(--ISNUMBER(G$3:G$21))&gt;0,IF($A17="","",IF(G17="","",IF(ISTEXT(G17),IF(G17="DNF",COUNTIF(H$3:H$21,"&gt;0")+COUNTIF(G$3:G$21,"DNF"),COUNTIF(H$3:H$21,"&gt;0")+COUNTIF(G$3:G$21,"DNF")+1),RANK(H17,H$3:H$21,1)))),"")</f>
        <v/>
      </c>
      <c r="K17" s="48"/>
      <c r="L17" s="41" t="str">
        <f t="shared" si="2"/>
        <v/>
      </c>
      <c r="M17" s="26" t="str">
        <f t="shared" si="3"/>
        <v/>
      </c>
      <c r="N17" s="10" t="str" cm="1">
        <f t="array" ref="N17">IF(SUMPRODUCT(--ISNUMBER(K$3:K$21))&gt;0,IF($A17="","",IF(K17="","",IF(ISTEXT(K17),IF(K17="DNF",COUNTIF(L$3:L$21,"&gt;0")+COUNTIF(K$3:K$21,"DNF"),COUNTIF(L$3:L$21,"&gt;0")+COUNTIF(K$3:K$21,"DNF")+1),RANK(L17,L$3:L$21,1)))),"")</f>
        <v/>
      </c>
      <c r="O17" s="48"/>
      <c r="P17" s="41" t="str">
        <f t="shared" si="4"/>
        <v/>
      </c>
      <c r="Q17" s="26" t="str">
        <f t="shared" si="5"/>
        <v/>
      </c>
      <c r="R17" s="10" t="str" cm="1">
        <f t="array" ref="R17">IF(SUMPRODUCT(--ISNUMBER(O$3:O$21))&gt;0,IF($A17="","",IF(O17="","",IF(ISTEXT(O17),IF(O17="DNF",COUNTIF(P$3:P$21,"&gt;0")+COUNTIF(O$3:O$21,"DNF"),COUNTIF(P$3:P$21,"&gt;0")+COUNTIF(O$3:O$21,"DNF")+1),RANK(P17,P$3:P$21,1)))),"")</f>
        <v/>
      </c>
      <c r="S17" s="48"/>
      <c r="T17" s="41" t="str">
        <f t="shared" si="6"/>
        <v/>
      </c>
      <c r="U17" s="26" t="str">
        <f t="shared" si="7"/>
        <v/>
      </c>
      <c r="V17" s="10" t="str" cm="1">
        <f t="array" ref="V17">IF(SUMPRODUCT(--ISNUMBER(S$3:S$21))&gt;0,IF($A17="","",IF(S17="","",IF(ISTEXT(S17),IF(S17="DNF",COUNTIF(T$3:T$21,"&gt;0")+COUNTIF(S$3:S$21,"DNF"),COUNTIF(T$3:T$21,"&gt;0")+COUNTIF(S$3:S$21,"DNF")+1),RANK(T17,T$3:T$21,1)))),"")</f>
        <v/>
      </c>
      <c r="W17" s="48"/>
      <c r="X17" s="41" t="str">
        <f t="shared" si="8"/>
        <v/>
      </c>
      <c r="Y17" s="26" t="str">
        <f t="shared" si="9"/>
        <v/>
      </c>
      <c r="Z17" s="10" t="str" cm="1">
        <f t="array" ref="Z17">IF(SUMPRODUCT(--ISNUMBER(W$3:W$21))&gt;0,IF($A17="","",IF(W17="","",IF(ISTEXT(W17),IF(W17="DNF",COUNTIF(X$3:X$21,"&gt;0")+COUNTIF(W$3:W$21,"DNF"),COUNTIF(X$3:X$21,"&gt;0")+COUNTIF(W$3:W$21,"DNF")+1),RANK(X17,X$3:X$21,1)))),"")</f>
        <v/>
      </c>
      <c r="AA17" s="48"/>
      <c r="AB17" s="41" t="str">
        <f t="shared" si="10"/>
        <v/>
      </c>
      <c r="AC17" s="26" t="str">
        <f t="shared" si="11"/>
        <v/>
      </c>
      <c r="AD17" s="10" t="str" cm="1">
        <f t="array" ref="AD17">IF(SUMPRODUCT(--ISNUMBER(AA$3:AA$21))&gt;0,IF($A17="","",IF(AA17="","",IF(ISTEXT(AA17),IF(AA17="DNF",COUNTIF(AB$3:AB$21,"&gt;0")+COUNTIF(AA$3:AA$21,"DNF"),COUNTIF(AB$3:AB$21,"&gt;0")+COUNTIF(AA$3:AA$21,"DNF")+1),RANK(AB17,AB$3:AB$21,1)))),"")</f>
        <v/>
      </c>
      <c r="AE17" s="48"/>
      <c r="AF17" s="41" t="str">
        <f t="shared" si="12"/>
        <v/>
      </c>
      <c r="AG17" s="26" t="str">
        <f t="shared" si="13"/>
        <v/>
      </c>
      <c r="AH17" s="10" t="str" cm="1">
        <f t="array" ref="AH17">IF(SUMPRODUCT(--ISNUMBER(AE$3:AE$21))&gt;0,IF($A17="","",IF(AE17="","",IF(ISTEXT(AE17),IF(AE17="DNF",COUNTIF(AF$3:AF$21,"&gt;0")+COUNTIF(AE$3:AE$21,"DNF"),COUNTIF(AF$3:AF$21,"&gt;0")+COUNTIF(AE$3:AE$21,"DNF")+1),RANK(AF17,AF$3:AF$21,1)))),"")</f>
        <v/>
      </c>
      <c r="AI17" s="48"/>
      <c r="AJ17" s="41" t="str">
        <f t="shared" si="14"/>
        <v/>
      </c>
      <c r="AK17" s="26" t="str">
        <f t="shared" si="15"/>
        <v/>
      </c>
      <c r="AL17" s="10" t="str" cm="1">
        <f t="array" ref="AL17">IF(SUMPRODUCT(--ISNUMBER(AI$3:AI$21))&gt;0,IF($A17="","",IF(AI17="","",IF(ISTEXT(AI17),IF(AI17="DNF",COUNTIF(AJ$3:AJ$21,"&gt;0")+COUNTIF(AI$3:AI$21,"DNF"),COUNTIF(AJ$3:AJ$21,"&gt;0")+COUNTIF(AI$3:AI$21,"DNF")+1),RANK(AJ17,AJ$3:AJ$21,1)))),"")</f>
        <v/>
      </c>
      <c r="AM17" s="48"/>
      <c r="AN17" s="41" t="str">
        <f t="shared" si="16"/>
        <v/>
      </c>
      <c r="AO17" s="26" t="str">
        <f t="shared" si="17"/>
        <v/>
      </c>
      <c r="AP17" s="10" t="str" cm="1">
        <f t="array" ref="AP17">IF(SUMPRODUCT(--ISNUMBER(AM$3:AM$21))&gt;0,IF($A17="","",IF(AM17="","",IF(ISTEXT(AM17),IF(AM17="DNF",COUNTIF(AN$3:AN$21,"&gt;0")+COUNTIF(AM$3:AM$21,"DNF"),COUNTIF(AN$3:AN$21,"&gt;0")+COUNTIF(AM$3:AM$21,"DNF")+1),RANK(AN17,AN$3:AN$21,1)))),"")</f>
        <v/>
      </c>
      <c r="AQ17" s="48"/>
      <c r="AR17" s="41" t="str">
        <f t="shared" si="18"/>
        <v/>
      </c>
      <c r="AS17" s="26" t="str">
        <f t="shared" si="19"/>
        <v/>
      </c>
      <c r="AT17" s="10" t="str" cm="1">
        <f t="array" ref="AT17">IF(SUMPRODUCT(--ISNUMBER(AQ$3:AQ$21))&gt;0,IF($A17="","",IF(AQ17="","",IF(ISTEXT(AQ17),IF(AQ17="DNF",COUNTIF(AR$3:AR$21,"&gt;0")+COUNTIF(AQ$3:AQ$21,"DNF"),COUNTIF(AR$3:AR$21,"&gt;0")+COUNTIF(AQ$3:AQ$21,"DNF")+1),RANK(AR17,AR$3:AR$21,1)))),"")</f>
        <v/>
      </c>
      <c r="AU17" s="48"/>
      <c r="AV17" s="41" t="str">
        <f t="shared" si="20"/>
        <v/>
      </c>
      <c r="AW17" s="26" t="str">
        <f t="shared" si="21"/>
        <v/>
      </c>
      <c r="AX17" s="10" t="str" cm="1">
        <f t="array" ref="AX17">IF(SUMPRODUCT(--ISNUMBER(AU$3:AU$21))&gt;0,IF($A17="","",IF(AU17="","",IF(ISTEXT(AU17),IF(AU17="DNF",COUNTIF(AV$3:AV$21,"&gt;0")+COUNTIF(AU$3:AU$21,"DNF"),COUNTIF(AV$3:AV$21,"&gt;0")+COUNTIF(AU$3:AU$21,"DNF")+1),RANK(AV17,AV$3:AV$21,1)))),"")</f>
        <v/>
      </c>
      <c r="AY17" s="48"/>
      <c r="AZ17" s="41" t="str">
        <f t="shared" si="22"/>
        <v/>
      </c>
      <c r="BA17" s="26" t="str">
        <f t="shared" si="23"/>
        <v/>
      </c>
      <c r="BB17" s="10" t="str" cm="1">
        <f t="array" ref="BB17">IF(SUMPRODUCT(--ISNUMBER(AY$3:AY$21))&gt;0,IF($A17="","",IF(AY17="","",IF(ISTEXT(AY17),IF(AY17="DNF",COUNTIF(AZ$3:AZ$21,"&gt;0")+COUNTIF(AY$3:AY$21,"DNF"),COUNTIF(AZ$3:AZ$21,"&gt;0")+COUNTIF(AY$3:AY$21,"DNF")+1),RANK(AZ17,AZ$3:AZ$21,1)))),"")</f>
        <v/>
      </c>
      <c r="BC17" s="48"/>
      <c r="BD17" s="41" t="str">
        <f t="shared" si="24"/>
        <v/>
      </c>
      <c r="BE17" s="26" t="str">
        <f t="shared" si="25"/>
        <v/>
      </c>
      <c r="BF17" s="10" t="str" cm="1">
        <f t="array" ref="BF17">IF(SUMPRODUCT(--ISNUMBER(BC$3:BC$21))&gt;0,IF($A17="","",IF(BC17="","",IF(ISTEXT(BC17),IF(BC17="DNF",COUNTIF(BD$3:BD$21,"&gt;0")+COUNTIF(BC$3:BC$21,"DNF"),COUNTIF(BD$3:BD$21,"&gt;0")+COUNTIF(BC$3:BC$21,"DNF")+1),RANK(BD17,BD$3:BD$21,1)))),"")</f>
        <v/>
      </c>
      <c r="BG17" s="48"/>
      <c r="BH17" s="41" t="str">
        <f t="shared" si="26"/>
        <v/>
      </c>
      <c r="BI17" s="26" t="str">
        <f t="shared" si="27"/>
        <v/>
      </c>
      <c r="BJ17" s="10" t="str" cm="1">
        <f t="array" ref="BJ17">IF(SUMPRODUCT(--ISNUMBER(BG$3:BG$21))&gt;0,IF($A17="","",IF(BG17="","",IF(ISTEXT(BG17),IF(BG17="DNF",COUNTIF(BH$3:BH$21,"&gt;0")+COUNTIF(BG$3:BG$21,"DNF"),COUNTIF(BH$3:BH$21,"&gt;0")+COUNTIF(BG$3:BG$21,"DNF")+1),RANK(BH17,BH$3:BH$21,1)))),"")</f>
        <v/>
      </c>
      <c r="BK17" s="48"/>
      <c r="BL17" s="41" t="str">
        <f t="shared" si="28"/>
        <v/>
      </c>
      <c r="BM17" s="26" t="str">
        <f t="shared" si="29"/>
        <v/>
      </c>
      <c r="BN17" s="10" t="str" cm="1">
        <f t="array" ref="BN17">IF(SUMPRODUCT(--ISNUMBER(BK$3:BK$21))&gt;0,IF($A17="","",IF(BK17="","",IF(ISTEXT(BK17),IF(BK17="DNF",COUNTIF(BL$3:BL$21,"&gt;0")+COUNTIF(BK$3:BK$21,"DNF"),COUNTIF(BL$3:BL$21,"&gt;0")+COUNTIF(BK$3:BK$21,"DNF")+1),RANK(BL17,BL$3:BL$21,1)))),"")</f>
        <v/>
      </c>
    </row>
    <row r="18" spans="1:66" s="47" customFormat="1" x14ac:dyDescent="0.3">
      <c r="A18" s="68"/>
      <c r="B18" s="69"/>
      <c r="C18" s="69"/>
      <c r="D18" s="69"/>
      <c r="E18" s="69"/>
      <c r="F18" s="70"/>
      <c r="G18" s="48"/>
      <c r="H18" s="41" t="str">
        <f t="shared" si="0"/>
        <v/>
      </c>
      <c r="I18" s="26" t="str">
        <f t="shared" si="1"/>
        <v/>
      </c>
      <c r="J18" s="10" t="str" cm="1">
        <f t="array" ref="J18">IF(SUMPRODUCT(--ISNUMBER(G$3:G$21))&gt;0,IF($A18="","",IF(G18="","",IF(ISTEXT(G18),IF(G18="DNF",COUNTIF(H$3:H$21,"&gt;0")+COUNTIF(G$3:G$21,"DNF"),COUNTIF(H$3:H$21,"&gt;0")+COUNTIF(G$3:G$21,"DNF")+1),RANK(H18,H$3:H$21,1)))),"")</f>
        <v/>
      </c>
      <c r="K18" s="48"/>
      <c r="L18" s="41" t="str">
        <f t="shared" si="2"/>
        <v/>
      </c>
      <c r="M18" s="26" t="str">
        <f t="shared" si="3"/>
        <v/>
      </c>
      <c r="N18" s="10" t="str" cm="1">
        <f t="array" ref="N18">IF(SUMPRODUCT(--ISNUMBER(K$3:K$21))&gt;0,IF($A18="","",IF(K18="","",IF(ISTEXT(K18),IF(K18="DNF",COUNTIF(L$3:L$21,"&gt;0")+COUNTIF(K$3:K$21,"DNF"),COUNTIF(L$3:L$21,"&gt;0")+COUNTIF(K$3:K$21,"DNF")+1),RANK(L18,L$3:L$21,1)))),"")</f>
        <v/>
      </c>
      <c r="O18" s="48"/>
      <c r="P18" s="41" t="str">
        <f t="shared" si="4"/>
        <v/>
      </c>
      <c r="Q18" s="26" t="str">
        <f t="shared" si="5"/>
        <v/>
      </c>
      <c r="R18" s="10" t="str" cm="1">
        <f t="array" ref="R18">IF(SUMPRODUCT(--ISNUMBER(O$3:O$21))&gt;0,IF($A18="","",IF(O18="","",IF(ISTEXT(O18),IF(O18="DNF",COUNTIF(P$3:P$21,"&gt;0")+COUNTIF(O$3:O$21,"DNF"),COUNTIF(P$3:P$21,"&gt;0")+COUNTIF(O$3:O$21,"DNF")+1),RANK(P18,P$3:P$21,1)))),"")</f>
        <v/>
      </c>
      <c r="S18" s="48"/>
      <c r="T18" s="41" t="str">
        <f t="shared" si="6"/>
        <v/>
      </c>
      <c r="U18" s="26" t="str">
        <f t="shared" si="7"/>
        <v/>
      </c>
      <c r="V18" s="10" t="str" cm="1">
        <f t="array" ref="V18">IF(SUMPRODUCT(--ISNUMBER(S$3:S$21))&gt;0,IF($A18="","",IF(S18="","",IF(ISTEXT(S18),IF(S18="DNF",COUNTIF(T$3:T$21,"&gt;0")+COUNTIF(S$3:S$21,"DNF"),COUNTIF(T$3:T$21,"&gt;0")+COUNTIF(S$3:S$21,"DNF")+1),RANK(T18,T$3:T$21,1)))),"")</f>
        <v/>
      </c>
      <c r="W18" s="48"/>
      <c r="X18" s="41" t="str">
        <f t="shared" si="8"/>
        <v/>
      </c>
      <c r="Y18" s="26" t="str">
        <f t="shared" si="9"/>
        <v/>
      </c>
      <c r="Z18" s="10" t="str" cm="1">
        <f t="array" ref="Z18">IF(SUMPRODUCT(--ISNUMBER(W$3:W$21))&gt;0,IF($A18="","",IF(W18="","",IF(ISTEXT(W18),IF(W18="DNF",COUNTIF(X$3:X$21,"&gt;0")+COUNTIF(W$3:W$21,"DNF"),COUNTIF(X$3:X$21,"&gt;0")+COUNTIF(W$3:W$21,"DNF")+1),RANK(X18,X$3:X$21,1)))),"")</f>
        <v/>
      </c>
      <c r="AA18" s="48"/>
      <c r="AB18" s="41" t="str">
        <f t="shared" si="10"/>
        <v/>
      </c>
      <c r="AC18" s="26" t="str">
        <f t="shared" si="11"/>
        <v/>
      </c>
      <c r="AD18" s="10" t="str" cm="1">
        <f t="array" ref="AD18">IF(SUMPRODUCT(--ISNUMBER(AA$3:AA$21))&gt;0,IF($A18="","",IF(AA18="","",IF(ISTEXT(AA18),IF(AA18="DNF",COUNTIF(AB$3:AB$21,"&gt;0")+COUNTIF(AA$3:AA$21,"DNF"),COUNTIF(AB$3:AB$21,"&gt;0")+COUNTIF(AA$3:AA$21,"DNF")+1),RANK(AB18,AB$3:AB$21,1)))),"")</f>
        <v/>
      </c>
      <c r="AE18" s="48"/>
      <c r="AF18" s="41" t="str">
        <f t="shared" si="12"/>
        <v/>
      </c>
      <c r="AG18" s="26" t="str">
        <f t="shared" si="13"/>
        <v/>
      </c>
      <c r="AH18" s="10" t="str" cm="1">
        <f t="array" ref="AH18">IF(SUMPRODUCT(--ISNUMBER(AE$3:AE$21))&gt;0,IF($A18="","",IF(AE18="","",IF(ISTEXT(AE18),IF(AE18="DNF",COUNTIF(AF$3:AF$21,"&gt;0")+COUNTIF(AE$3:AE$21,"DNF"),COUNTIF(AF$3:AF$21,"&gt;0")+COUNTIF(AE$3:AE$21,"DNF")+1),RANK(AF18,AF$3:AF$21,1)))),"")</f>
        <v/>
      </c>
      <c r="AI18" s="48"/>
      <c r="AJ18" s="41" t="str">
        <f t="shared" si="14"/>
        <v/>
      </c>
      <c r="AK18" s="26" t="str">
        <f t="shared" si="15"/>
        <v/>
      </c>
      <c r="AL18" s="10" t="str" cm="1">
        <f t="array" ref="AL18">IF(SUMPRODUCT(--ISNUMBER(AI$3:AI$21))&gt;0,IF($A18="","",IF(AI18="","",IF(ISTEXT(AI18),IF(AI18="DNF",COUNTIF(AJ$3:AJ$21,"&gt;0")+COUNTIF(AI$3:AI$21,"DNF"),COUNTIF(AJ$3:AJ$21,"&gt;0")+COUNTIF(AI$3:AI$21,"DNF")+1),RANK(AJ18,AJ$3:AJ$21,1)))),"")</f>
        <v/>
      </c>
      <c r="AM18" s="48"/>
      <c r="AN18" s="41" t="str">
        <f t="shared" si="16"/>
        <v/>
      </c>
      <c r="AO18" s="26" t="str">
        <f t="shared" si="17"/>
        <v/>
      </c>
      <c r="AP18" s="10" t="str" cm="1">
        <f t="array" ref="AP18">IF(SUMPRODUCT(--ISNUMBER(AM$3:AM$21))&gt;0,IF($A18="","",IF(AM18="","",IF(ISTEXT(AM18),IF(AM18="DNF",COUNTIF(AN$3:AN$21,"&gt;0")+COUNTIF(AM$3:AM$21,"DNF"),COUNTIF(AN$3:AN$21,"&gt;0")+COUNTIF(AM$3:AM$21,"DNF")+1),RANK(AN18,AN$3:AN$21,1)))),"")</f>
        <v/>
      </c>
      <c r="AQ18" s="48"/>
      <c r="AR18" s="41" t="str">
        <f t="shared" si="18"/>
        <v/>
      </c>
      <c r="AS18" s="26" t="str">
        <f t="shared" si="19"/>
        <v/>
      </c>
      <c r="AT18" s="10" t="str" cm="1">
        <f t="array" ref="AT18">IF(SUMPRODUCT(--ISNUMBER(AQ$3:AQ$21))&gt;0,IF($A18="","",IF(AQ18="","",IF(ISTEXT(AQ18),IF(AQ18="DNF",COUNTIF(AR$3:AR$21,"&gt;0")+COUNTIF(AQ$3:AQ$21,"DNF"),COUNTIF(AR$3:AR$21,"&gt;0")+COUNTIF(AQ$3:AQ$21,"DNF")+1),RANK(AR18,AR$3:AR$21,1)))),"")</f>
        <v/>
      </c>
      <c r="AU18" s="48"/>
      <c r="AV18" s="41" t="str">
        <f t="shared" si="20"/>
        <v/>
      </c>
      <c r="AW18" s="26" t="str">
        <f t="shared" si="21"/>
        <v/>
      </c>
      <c r="AX18" s="10" t="str" cm="1">
        <f t="array" ref="AX18">IF(SUMPRODUCT(--ISNUMBER(AU$3:AU$21))&gt;0,IF($A18="","",IF(AU18="","",IF(ISTEXT(AU18),IF(AU18="DNF",COUNTIF(AV$3:AV$21,"&gt;0")+COUNTIF(AU$3:AU$21,"DNF"),COUNTIF(AV$3:AV$21,"&gt;0")+COUNTIF(AU$3:AU$21,"DNF")+1),RANK(AV18,AV$3:AV$21,1)))),"")</f>
        <v/>
      </c>
      <c r="AY18" s="48"/>
      <c r="AZ18" s="41" t="str">
        <f t="shared" si="22"/>
        <v/>
      </c>
      <c r="BA18" s="26" t="str">
        <f t="shared" si="23"/>
        <v/>
      </c>
      <c r="BB18" s="10" t="str" cm="1">
        <f t="array" ref="BB18">IF(SUMPRODUCT(--ISNUMBER(AY$3:AY$21))&gt;0,IF($A18="","",IF(AY18="","",IF(ISTEXT(AY18),IF(AY18="DNF",COUNTIF(AZ$3:AZ$21,"&gt;0")+COUNTIF(AY$3:AY$21,"DNF"),COUNTIF(AZ$3:AZ$21,"&gt;0")+COUNTIF(AY$3:AY$21,"DNF")+1),RANK(AZ18,AZ$3:AZ$21,1)))),"")</f>
        <v/>
      </c>
      <c r="BC18" s="48"/>
      <c r="BD18" s="41" t="str">
        <f t="shared" si="24"/>
        <v/>
      </c>
      <c r="BE18" s="26" t="str">
        <f t="shared" si="25"/>
        <v/>
      </c>
      <c r="BF18" s="10" t="str" cm="1">
        <f t="array" ref="BF18">IF(SUMPRODUCT(--ISNUMBER(BC$3:BC$21))&gt;0,IF($A18="","",IF(BC18="","",IF(ISTEXT(BC18),IF(BC18="DNF",COUNTIF(BD$3:BD$21,"&gt;0")+COUNTIF(BC$3:BC$21,"DNF"),COUNTIF(BD$3:BD$21,"&gt;0")+COUNTIF(BC$3:BC$21,"DNF")+1),RANK(BD18,BD$3:BD$21,1)))),"")</f>
        <v/>
      </c>
      <c r="BG18" s="48"/>
      <c r="BH18" s="41" t="str">
        <f t="shared" si="26"/>
        <v/>
      </c>
      <c r="BI18" s="26" t="str">
        <f t="shared" si="27"/>
        <v/>
      </c>
      <c r="BJ18" s="10" t="str" cm="1">
        <f t="array" ref="BJ18">IF(SUMPRODUCT(--ISNUMBER(BG$3:BG$21))&gt;0,IF($A18="","",IF(BG18="","",IF(ISTEXT(BG18),IF(BG18="DNF",COUNTIF(BH$3:BH$21,"&gt;0")+COUNTIF(BG$3:BG$21,"DNF"),COUNTIF(BH$3:BH$21,"&gt;0")+COUNTIF(BG$3:BG$21,"DNF")+1),RANK(BH18,BH$3:BH$21,1)))),"")</f>
        <v/>
      </c>
      <c r="BK18" s="48"/>
      <c r="BL18" s="41" t="str">
        <f t="shared" si="28"/>
        <v/>
      </c>
      <c r="BM18" s="26" t="str">
        <f t="shared" si="29"/>
        <v/>
      </c>
      <c r="BN18" s="10" t="str" cm="1">
        <f t="array" ref="BN18">IF(SUMPRODUCT(--ISNUMBER(BK$3:BK$21))&gt;0,IF($A18="","",IF(BK18="","",IF(ISTEXT(BK18),IF(BK18="DNF",COUNTIF(BL$3:BL$21,"&gt;0")+COUNTIF(BK$3:BK$21,"DNF"),COUNTIF(BL$3:BL$21,"&gt;0")+COUNTIF(BK$3:BK$21,"DNF")+1),RANK(BL18,BL$3:BL$21,1)))),"")</f>
        <v/>
      </c>
    </row>
    <row r="19" spans="1:66" s="47" customFormat="1" x14ac:dyDescent="0.3">
      <c r="A19" s="68"/>
      <c r="B19" s="69"/>
      <c r="C19" s="69"/>
      <c r="D19" s="69"/>
      <c r="E19" s="69"/>
      <c r="F19" s="70"/>
      <c r="G19" s="48"/>
      <c r="H19" s="41" t="str">
        <f t="shared" si="0"/>
        <v/>
      </c>
      <c r="I19" s="26" t="str">
        <f t="shared" si="1"/>
        <v/>
      </c>
      <c r="J19" s="10" t="str" cm="1">
        <f t="array" ref="J19">IF(SUMPRODUCT(--ISNUMBER(G$3:G$21))&gt;0,IF($A19="","",IF(G19="","",IF(ISTEXT(G19),IF(G19="DNF",COUNTIF(H$3:H$21,"&gt;0")+COUNTIF(G$3:G$21,"DNF"),COUNTIF(H$3:H$21,"&gt;0")+COUNTIF(G$3:G$21,"DNF")+1),RANK(H19,H$3:H$21,1)))),"")</f>
        <v/>
      </c>
      <c r="K19" s="48"/>
      <c r="L19" s="41" t="str">
        <f t="shared" si="2"/>
        <v/>
      </c>
      <c r="M19" s="26" t="str">
        <f t="shared" si="3"/>
        <v/>
      </c>
      <c r="N19" s="10" t="str" cm="1">
        <f t="array" ref="N19">IF(SUMPRODUCT(--ISNUMBER(K$3:K$21))&gt;0,IF($A19="","",IF(K19="","",IF(ISTEXT(K19),IF(K19="DNF",COUNTIF(L$3:L$21,"&gt;0")+COUNTIF(K$3:K$21,"DNF"),COUNTIF(L$3:L$21,"&gt;0")+COUNTIF(K$3:K$21,"DNF")+1),RANK(L19,L$3:L$21,1)))),"")</f>
        <v/>
      </c>
      <c r="O19" s="48"/>
      <c r="P19" s="41" t="str">
        <f t="shared" si="4"/>
        <v/>
      </c>
      <c r="Q19" s="26" t="str">
        <f t="shared" si="5"/>
        <v/>
      </c>
      <c r="R19" s="10" t="str" cm="1">
        <f t="array" ref="R19">IF(SUMPRODUCT(--ISNUMBER(O$3:O$21))&gt;0,IF($A19="","",IF(O19="","",IF(ISTEXT(O19),IF(O19="DNF",COUNTIF(P$3:P$21,"&gt;0")+COUNTIF(O$3:O$21,"DNF"),COUNTIF(P$3:P$21,"&gt;0")+COUNTIF(O$3:O$21,"DNF")+1),RANK(P19,P$3:P$21,1)))),"")</f>
        <v/>
      </c>
      <c r="S19" s="48"/>
      <c r="T19" s="41" t="str">
        <f t="shared" si="6"/>
        <v/>
      </c>
      <c r="U19" s="26" t="str">
        <f t="shared" si="7"/>
        <v/>
      </c>
      <c r="V19" s="10" t="str" cm="1">
        <f t="array" ref="V19">IF(SUMPRODUCT(--ISNUMBER(S$3:S$21))&gt;0,IF($A19="","",IF(S19="","",IF(ISTEXT(S19),IF(S19="DNF",COUNTIF(T$3:T$21,"&gt;0")+COUNTIF(S$3:S$21,"DNF"),COUNTIF(T$3:T$21,"&gt;0")+COUNTIF(S$3:S$21,"DNF")+1),RANK(T19,T$3:T$21,1)))),"")</f>
        <v/>
      </c>
      <c r="W19" s="48"/>
      <c r="X19" s="41" t="str">
        <f t="shared" si="8"/>
        <v/>
      </c>
      <c r="Y19" s="26" t="str">
        <f t="shared" si="9"/>
        <v/>
      </c>
      <c r="Z19" s="10" t="str" cm="1">
        <f t="array" ref="Z19">IF(SUMPRODUCT(--ISNUMBER(W$3:W$21))&gt;0,IF($A19="","",IF(W19="","",IF(ISTEXT(W19),IF(W19="DNF",COUNTIF(X$3:X$21,"&gt;0")+COUNTIF(W$3:W$21,"DNF"),COUNTIF(X$3:X$21,"&gt;0")+COUNTIF(W$3:W$21,"DNF")+1),RANK(X19,X$3:X$21,1)))),"")</f>
        <v/>
      </c>
      <c r="AA19" s="48"/>
      <c r="AB19" s="41" t="str">
        <f t="shared" si="10"/>
        <v/>
      </c>
      <c r="AC19" s="26" t="str">
        <f t="shared" si="11"/>
        <v/>
      </c>
      <c r="AD19" s="10" t="str" cm="1">
        <f t="array" ref="AD19">IF(SUMPRODUCT(--ISNUMBER(AA$3:AA$21))&gt;0,IF($A19="","",IF(AA19="","",IF(ISTEXT(AA19),IF(AA19="DNF",COUNTIF(AB$3:AB$21,"&gt;0")+COUNTIF(AA$3:AA$21,"DNF"),COUNTIF(AB$3:AB$21,"&gt;0")+COUNTIF(AA$3:AA$21,"DNF")+1),RANK(AB19,AB$3:AB$21,1)))),"")</f>
        <v/>
      </c>
      <c r="AE19" s="48"/>
      <c r="AF19" s="41" t="str">
        <f t="shared" si="12"/>
        <v/>
      </c>
      <c r="AG19" s="26" t="str">
        <f t="shared" si="13"/>
        <v/>
      </c>
      <c r="AH19" s="10" t="str" cm="1">
        <f t="array" ref="AH19">IF(SUMPRODUCT(--ISNUMBER(AE$3:AE$21))&gt;0,IF($A19="","",IF(AE19="","",IF(ISTEXT(AE19),IF(AE19="DNF",COUNTIF(AF$3:AF$21,"&gt;0")+COUNTIF(AE$3:AE$21,"DNF"),COUNTIF(AF$3:AF$21,"&gt;0")+COUNTIF(AE$3:AE$21,"DNF")+1),RANK(AF19,AF$3:AF$21,1)))),"")</f>
        <v/>
      </c>
      <c r="AI19" s="48"/>
      <c r="AJ19" s="41" t="str">
        <f t="shared" si="14"/>
        <v/>
      </c>
      <c r="AK19" s="26" t="str">
        <f t="shared" si="15"/>
        <v/>
      </c>
      <c r="AL19" s="10" t="str" cm="1">
        <f t="array" ref="AL19">IF(SUMPRODUCT(--ISNUMBER(AI$3:AI$21))&gt;0,IF($A19="","",IF(AI19="","",IF(ISTEXT(AI19),IF(AI19="DNF",COUNTIF(AJ$3:AJ$21,"&gt;0")+COUNTIF(AI$3:AI$21,"DNF"),COUNTIF(AJ$3:AJ$21,"&gt;0")+COUNTIF(AI$3:AI$21,"DNF")+1),RANK(AJ19,AJ$3:AJ$21,1)))),"")</f>
        <v/>
      </c>
      <c r="AM19" s="48"/>
      <c r="AN19" s="41" t="str">
        <f t="shared" si="16"/>
        <v/>
      </c>
      <c r="AO19" s="26" t="str">
        <f t="shared" si="17"/>
        <v/>
      </c>
      <c r="AP19" s="10" t="str" cm="1">
        <f t="array" ref="AP19">IF(SUMPRODUCT(--ISNUMBER(AM$3:AM$21))&gt;0,IF($A19="","",IF(AM19="","",IF(ISTEXT(AM19),IF(AM19="DNF",COUNTIF(AN$3:AN$21,"&gt;0")+COUNTIF(AM$3:AM$21,"DNF"),COUNTIF(AN$3:AN$21,"&gt;0")+COUNTIF(AM$3:AM$21,"DNF")+1),RANK(AN19,AN$3:AN$21,1)))),"")</f>
        <v/>
      </c>
      <c r="AQ19" s="48"/>
      <c r="AR19" s="41" t="str">
        <f t="shared" si="18"/>
        <v/>
      </c>
      <c r="AS19" s="26" t="str">
        <f t="shared" si="19"/>
        <v/>
      </c>
      <c r="AT19" s="10" t="str" cm="1">
        <f t="array" ref="AT19">IF(SUMPRODUCT(--ISNUMBER(AQ$3:AQ$21))&gt;0,IF($A19="","",IF(AQ19="","",IF(ISTEXT(AQ19),IF(AQ19="DNF",COUNTIF(AR$3:AR$21,"&gt;0")+COUNTIF(AQ$3:AQ$21,"DNF"),COUNTIF(AR$3:AR$21,"&gt;0")+COUNTIF(AQ$3:AQ$21,"DNF")+1),RANK(AR19,AR$3:AR$21,1)))),"")</f>
        <v/>
      </c>
      <c r="AU19" s="48"/>
      <c r="AV19" s="41" t="str">
        <f t="shared" si="20"/>
        <v/>
      </c>
      <c r="AW19" s="26" t="str">
        <f t="shared" si="21"/>
        <v/>
      </c>
      <c r="AX19" s="10" t="str" cm="1">
        <f t="array" ref="AX19">IF(SUMPRODUCT(--ISNUMBER(AU$3:AU$21))&gt;0,IF($A19="","",IF(AU19="","",IF(ISTEXT(AU19),IF(AU19="DNF",COUNTIF(AV$3:AV$21,"&gt;0")+COUNTIF(AU$3:AU$21,"DNF"),COUNTIF(AV$3:AV$21,"&gt;0")+COUNTIF(AU$3:AU$21,"DNF")+1),RANK(AV19,AV$3:AV$21,1)))),"")</f>
        <v/>
      </c>
      <c r="AY19" s="48"/>
      <c r="AZ19" s="41" t="str">
        <f t="shared" si="22"/>
        <v/>
      </c>
      <c r="BA19" s="26" t="str">
        <f t="shared" si="23"/>
        <v/>
      </c>
      <c r="BB19" s="10" t="str" cm="1">
        <f t="array" ref="BB19">IF(SUMPRODUCT(--ISNUMBER(AY$3:AY$21))&gt;0,IF($A19="","",IF(AY19="","",IF(ISTEXT(AY19),IF(AY19="DNF",COUNTIF(AZ$3:AZ$21,"&gt;0")+COUNTIF(AY$3:AY$21,"DNF"),COUNTIF(AZ$3:AZ$21,"&gt;0")+COUNTIF(AY$3:AY$21,"DNF")+1),RANK(AZ19,AZ$3:AZ$21,1)))),"")</f>
        <v/>
      </c>
      <c r="BC19" s="48"/>
      <c r="BD19" s="41" t="str">
        <f t="shared" si="24"/>
        <v/>
      </c>
      <c r="BE19" s="26" t="str">
        <f t="shared" si="25"/>
        <v/>
      </c>
      <c r="BF19" s="10" t="str" cm="1">
        <f t="array" ref="BF19">IF(SUMPRODUCT(--ISNUMBER(BC$3:BC$21))&gt;0,IF($A19="","",IF(BC19="","",IF(ISTEXT(BC19),IF(BC19="DNF",COUNTIF(BD$3:BD$21,"&gt;0")+COUNTIF(BC$3:BC$21,"DNF"),COUNTIF(BD$3:BD$21,"&gt;0")+COUNTIF(BC$3:BC$21,"DNF")+1),RANK(BD19,BD$3:BD$21,1)))),"")</f>
        <v/>
      </c>
      <c r="BG19" s="48"/>
      <c r="BH19" s="41" t="str">
        <f t="shared" si="26"/>
        <v/>
      </c>
      <c r="BI19" s="26" t="str">
        <f t="shared" si="27"/>
        <v/>
      </c>
      <c r="BJ19" s="10" t="str" cm="1">
        <f t="array" ref="BJ19">IF(SUMPRODUCT(--ISNUMBER(BG$3:BG$21))&gt;0,IF($A19="","",IF(BG19="","",IF(ISTEXT(BG19),IF(BG19="DNF",COUNTIF(BH$3:BH$21,"&gt;0")+COUNTIF(BG$3:BG$21,"DNF"),COUNTIF(BH$3:BH$21,"&gt;0")+COUNTIF(BG$3:BG$21,"DNF")+1),RANK(BH19,BH$3:BH$21,1)))),"")</f>
        <v/>
      </c>
      <c r="BK19" s="48"/>
      <c r="BL19" s="41" t="str">
        <f t="shared" si="28"/>
        <v/>
      </c>
      <c r="BM19" s="26" t="str">
        <f t="shared" si="29"/>
        <v/>
      </c>
      <c r="BN19" s="10" t="str" cm="1">
        <f t="array" ref="BN19">IF(SUMPRODUCT(--ISNUMBER(BK$3:BK$21))&gt;0,IF($A19="","",IF(BK19="","",IF(ISTEXT(BK19),IF(BK19="DNF",COUNTIF(BL$3:BL$21,"&gt;0")+COUNTIF(BK$3:BK$21,"DNF"),COUNTIF(BL$3:BL$21,"&gt;0")+COUNTIF(BK$3:BK$21,"DNF")+1),RANK(BL19,BL$3:BL$21,1)))),"")</f>
        <v/>
      </c>
    </row>
    <row r="20" spans="1:66" s="47" customFormat="1" x14ac:dyDescent="0.3">
      <c r="A20" s="68"/>
      <c r="B20" s="69"/>
      <c r="C20" s="69"/>
      <c r="D20" s="69"/>
      <c r="E20" s="69"/>
      <c r="F20" s="69"/>
      <c r="G20" s="48"/>
      <c r="H20" s="41" t="str">
        <f t="shared" si="0"/>
        <v/>
      </c>
      <c r="I20" s="26" t="str">
        <f t="shared" si="1"/>
        <v/>
      </c>
      <c r="J20" s="10" t="str" cm="1">
        <f t="array" ref="J20">IF(SUMPRODUCT(--ISNUMBER(G$3:G$21))&gt;0,IF($A20="","",IF(G20="","",IF(ISTEXT(G20),IF(G20="DNF",COUNTIF(H$3:H$21,"&gt;0")+COUNTIF(G$3:G$21,"DNF"),COUNTIF(H$3:H$21,"&gt;0")+COUNTIF(G$3:G$21,"DNF")+1),RANK(H20,H$3:H$21,1)))),"")</f>
        <v/>
      </c>
      <c r="K20" s="48"/>
      <c r="L20" s="41" t="str">
        <f t="shared" si="2"/>
        <v/>
      </c>
      <c r="M20" s="26" t="str">
        <f t="shared" si="3"/>
        <v/>
      </c>
      <c r="N20" s="10" t="str" cm="1">
        <f t="array" ref="N20">IF(SUMPRODUCT(--ISNUMBER(K$3:K$21))&gt;0,IF($A20="","",IF(K20="","",IF(ISTEXT(K20),IF(K20="DNF",COUNTIF(L$3:L$21,"&gt;0")+COUNTIF(K$3:K$21,"DNF"),COUNTIF(L$3:L$21,"&gt;0")+COUNTIF(K$3:K$21,"DNF")+1),RANK(L20,L$3:L$21,1)))),"")</f>
        <v/>
      </c>
      <c r="O20" s="48"/>
      <c r="P20" s="41" t="str">
        <f t="shared" si="4"/>
        <v/>
      </c>
      <c r="Q20" s="26" t="str">
        <f t="shared" si="5"/>
        <v/>
      </c>
      <c r="R20" s="10" t="str" cm="1">
        <f t="array" ref="R20">IF(SUMPRODUCT(--ISNUMBER(O$3:O$21))&gt;0,IF($A20="","",IF(O20="","",IF(ISTEXT(O20),IF(O20="DNF",COUNTIF(P$3:P$21,"&gt;0")+COUNTIF(O$3:O$21,"DNF"),COUNTIF(P$3:P$21,"&gt;0")+COUNTIF(O$3:O$21,"DNF")+1),RANK(P20,P$3:P$21,1)))),"")</f>
        <v/>
      </c>
      <c r="S20" s="48"/>
      <c r="T20" s="41" t="str">
        <f t="shared" si="6"/>
        <v/>
      </c>
      <c r="U20" s="26" t="str">
        <f t="shared" si="7"/>
        <v/>
      </c>
      <c r="V20" s="10" t="str" cm="1">
        <f t="array" ref="V20">IF(SUMPRODUCT(--ISNUMBER(S$3:S$21))&gt;0,IF($A20="","",IF(S20="","",IF(ISTEXT(S20),IF(S20="DNF",COUNTIF(T$3:T$21,"&gt;0")+COUNTIF(S$3:S$21,"DNF"),COUNTIF(T$3:T$21,"&gt;0")+COUNTIF(S$3:S$21,"DNF")+1),RANK(T20,T$3:T$21,1)))),"")</f>
        <v/>
      </c>
      <c r="W20" s="48"/>
      <c r="X20" s="41" t="str">
        <f t="shared" si="8"/>
        <v/>
      </c>
      <c r="Y20" s="26" t="str">
        <f t="shared" si="9"/>
        <v/>
      </c>
      <c r="Z20" s="10" t="str" cm="1">
        <f t="array" ref="Z20">IF(SUMPRODUCT(--ISNUMBER(W$3:W$21))&gt;0,IF($A20="","",IF(W20="","",IF(ISTEXT(W20),IF(W20="DNF",COUNTIF(X$3:X$21,"&gt;0")+COUNTIF(W$3:W$21,"DNF"),COUNTIF(X$3:X$21,"&gt;0")+COUNTIF(W$3:W$21,"DNF")+1),RANK(X20,X$3:X$21,1)))),"")</f>
        <v/>
      </c>
      <c r="AA20" s="48"/>
      <c r="AB20" s="41" t="str">
        <f t="shared" si="10"/>
        <v/>
      </c>
      <c r="AC20" s="26" t="str">
        <f t="shared" si="11"/>
        <v/>
      </c>
      <c r="AD20" s="10" t="str" cm="1">
        <f t="array" ref="AD20">IF(SUMPRODUCT(--ISNUMBER(AA$3:AA$21))&gt;0,IF($A20="","",IF(AA20="","",IF(ISTEXT(AA20),IF(AA20="DNF",COUNTIF(AB$3:AB$21,"&gt;0")+COUNTIF(AA$3:AA$21,"DNF"),COUNTIF(AB$3:AB$21,"&gt;0")+COUNTIF(AA$3:AA$21,"DNF")+1),RANK(AB20,AB$3:AB$21,1)))),"")</f>
        <v/>
      </c>
      <c r="AE20" s="48"/>
      <c r="AF20" s="41" t="str">
        <f t="shared" si="12"/>
        <v/>
      </c>
      <c r="AG20" s="26" t="str">
        <f t="shared" si="13"/>
        <v/>
      </c>
      <c r="AH20" s="10" t="str" cm="1">
        <f t="array" ref="AH20">IF(SUMPRODUCT(--ISNUMBER(AE$3:AE$21))&gt;0,IF($A20="","",IF(AE20="","",IF(ISTEXT(AE20),IF(AE20="DNF",COUNTIF(AF$3:AF$21,"&gt;0")+COUNTIF(AE$3:AE$21,"DNF"),COUNTIF(AF$3:AF$21,"&gt;0")+COUNTIF(AE$3:AE$21,"DNF")+1),RANK(AF20,AF$3:AF$21,1)))),"")</f>
        <v/>
      </c>
      <c r="AI20" s="48"/>
      <c r="AJ20" s="41" t="str">
        <f t="shared" si="14"/>
        <v/>
      </c>
      <c r="AK20" s="26" t="str">
        <f t="shared" si="15"/>
        <v/>
      </c>
      <c r="AL20" s="10" t="str" cm="1">
        <f t="array" ref="AL20">IF(SUMPRODUCT(--ISNUMBER(AI$3:AI$21))&gt;0,IF($A20="","",IF(AI20="","",IF(ISTEXT(AI20),IF(AI20="DNF",COUNTIF(AJ$3:AJ$21,"&gt;0")+COUNTIF(AI$3:AI$21,"DNF"),COUNTIF(AJ$3:AJ$21,"&gt;0")+COUNTIF(AI$3:AI$21,"DNF")+1),RANK(AJ20,AJ$3:AJ$21,1)))),"")</f>
        <v/>
      </c>
      <c r="AM20" s="48"/>
      <c r="AN20" s="41" t="str">
        <f t="shared" si="16"/>
        <v/>
      </c>
      <c r="AO20" s="26" t="str">
        <f t="shared" si="17"/>
        <v/>
      </c>
      <c r="AP20" s="10" t="str" cm="1">
        <f t="array" ref="AP20">IF(SUMPRODUCT(--ISNUMBER(AM$3:AM$21))&gt;0,IF($A20="","",IF(AM20="","",IF(ISTEXT(AM20),IF(AM20="DNF",COUNTIF(AN$3:AN$21,"&gt;0")+COUNTIF(AM$3:AM$21,"DNF"),COUNTIF(AN$3:AN$21,"&gt;0")+COUNTIF(AM$3:AM$21,"DNF")+1),RANK(AN20,AN$3:AN$21,1)))),"")</f>
        <v/>
      </c>
      <c r="AQ20" s="48"/>
      <c r="AR20" s="41" t="str">
        <f t="shared" si="18"/>
        <v/>
      </c>
      <c r="AS20" s="26" t="str">
        <f t="shared" si="19"/>
        <v/>
      </c>
      <c r="AT20" s="10" t="str" cm="1">
        <f t="array" ref="AT20">IF(SUMPRODUCT(--ISNUMBER(AQ$3:AQ$21))&gt;0,IF($A20="","",IF(AQ20="","",IF(ISTEXT(AQ20),IF(AQ20="DNF",COUNTIF(AR$3:AR$21,"&gt;0")+COUNTIF(AQ$3:AQ$21,"DNF"),COUNTIF(AR$3:AR$21,"&gt;0")+COUNTIF(AQ$3:AQ$21,"DNF")+1),RANK(AR20,AR$3:AR$21,1)))),"")</f>
        <v/>
      </c>
      <c r="AU20" s="48"/>
      <c r="AV20" s="41" t="str">
        <f t="shared" si="20"/>
        <v/>
      </c>
      <c r="AW20" s="26" t="str">
        <f t="shared" si="21"/>
        <v/>
      </c>
      <c r="AX20" s="10" t="str" cm="1">
        <f t="array" ref="AX20">IF(SUMPRODUCT(--ISNUMBER(AU$3:AU$21))&gt;0,IF($A20="","",IF(AU20="","",IF(ISTEXT(AU20),IF(AU20="DNF",COUNTIF(AV$3:AV$21,"&gt;0")+COUNTIF(AU$3:AU$21,"DNF"),COUNTIF(AV$3:AV$21,"&gt;0")+COUNTIF(AU$3:AU$21,"DNF")+1),RANK(AV20,AV$3:AV$21,1)))),"")</f>
        <v/>
      </c>
      <c r="AY20" s="48"/>
      <c r="AZ20" s="41" t="str">
        <f t="shared" si="22"/>
        <v/>
      </c>
      <c r="BA20" s="26" t="str">
        <f t="shared" si="23"/>
        <v/>
      </c>
      <c r="BB20" s="10" t="str" cm="1">
        <f t="array" ref="BB20">IF(SUMPRODUCT(--ISNUMBER(AY$3:AY$21))&gt;0,IF($A20="","",IF(AY20="","",IF(ISTEXT(AY20),IF(AY20="DNF",COUNTIF(AZ$3:AZ$21,"&gt;0")+COUNTIF(AY$3:AY$21,"DNF"),COUNTIF(AZ$3:AZ$21,"&gt;0")+COUNTIF(AY$3:AY$21,"DNF")+1),RANK(AZ20,AZ$3:AZ$21,1)))),"")</f>
        <v/>
      </c>
      <c r="BC20" s="48"/>
      <c r="BD20" s="41" t="str">
        <f t="shared" si="24"/>
        <v/>
      </c>
      <c r="BE20" s="26" t="str">
        <f t="shared" si="25"/>
        <v/>
      </c>
      <c r="BF20" s="10" t="str" cm="1">
        <f t="array" ref="BF20">IF(SUMPRODUCT(--ISNUMBER(BC$3:BC$21))&gt;0,IF($A20="","",IF(BC20="","",IF(ISTEXT(BC20),IF(BC20="DNF",COUNTIF(BD$3:BD$21,"&gt;0")+COUNTIF(BC$3:BC$21,"DNF"),COUNTIF(BD$3:BD$21,"&gt;0")+COUNTIF(BC$3:BC$21,"DNF")+1),RANK(BD20,BD$3:BD$21,1)))),"")</f>
        <v/>
      </c>
      <c r="BG20" s="48"/>
      <c r="BH20" s="41" t="str">
        <f t="shared" si="26"/>
        <v/>
      </c>
      <c r="BI20" s="26" t="str">
        <f t="shared" si="27"/>
        <v/>
      </c>
      <c r="BJ20" s="10" t="str" cm="1">
        <f t="array" ref="BJ20">IF(SUMPRODUCT(--ISNUMBER(BG$3:BG$21))&gt;0,IF($A20="","",IF(BG20="","",IF(ISTEXT(BG20),IF(BG20="DNF",COUNTIF(BH$3:BH$21,"&gt;0")+COUNTIF(BG$3:BG$21,"DNF"),COUNTIF(BH$3:BH$21,"&gt;0")+COUNTIF(BG$3:BG$21,"DNF")+1),RANK(BH20,BH$3:BH$21,1)))),"")</f>
        <v/>
      </c>
      <c r="BK20" s="48"/>
      <c r="BL20" s="41" t="str">
        <f t="shared" si="28"/>
        <v/>
      </c>
      <c r="BM20" s="26" t="str">
        <f t="shared" si="29"/>
        <v/>
      </c>
      <c r="BN20" s="10" t="str" cm="1">
        <f t="array" ref="BN20">IF(SUMPRODUCT(--ISNUMBER(BK$3:BK$21))&gt;0,IF($A20="","",IF(BK20="","",IF(ISTEXT(BK20),IF(BK20="DNF",COUNTIF(BL$3:BL$21,"&gt;0")+COUNTIF(BK$3:BK$21,"DNF"),COUNTIF(BL$3:BL$21,"&gt;0")+COUNTIF(BK$3:BK$21,"DNF")+1),RANK(BL20,BL$3:BL$21,1)))),"")</f>
        <v/>
      </c>
    </row>
    <row r="21" spans="1:66" s="46" customFormat="1" ht="15" thickBot="1" x14ac:dyDescent="0.35">
      <c r="A21" s="71"/>
      <c r="B21" s="72"/>
      <c r="C21" s="72"/>
      <c r="D21" s="72"/>
      <c r="E21" s="72"/>
      <c r="F21" s="73"/>
      <c r="G21" s="11"/>
      <c r="H21" s="93" t="str">
        <f t="shared" si="0"/>
        <v/>
      </c>
      <c r="I21" s="94" t="str">
        <f t="shared" si="1"/>
        <v/>
      </c>
      <c r="J21" s="12" t="str" cm="1">
        <f t="array" ref="J21">IF(SUMPRODUCT(--ISNUMBER(G$3:G$21))&gt;0,IF($A21="","",IF(G21="","",IF(ISTEXT(G21),IF(G21="DNF",COUNTIF(H$3:H$21,"&gt;0")+COUNTIF(G$3:G$21,"DNF"),COUNTIF(H$3:H$21,"&gt;0")+COUNTIF(G$3:G$21,"DNF")+1),RANK(H21,H$3:H$21,1)))),"")</f>
        <v/>
      </c>
      <c r="K21" s="11"/>
      <c r="L21" s="93" t="str">
        <f t="shared" si="2"/>
        <v/>
      </c>
      <c r="M21" s="94" t="str">
        <f t="shared" si="3"/>
        <v/>
      </c>
      <c r="N21" s="12" t="str" cm="1">
        <f t="array" ref="N21">IF(SUMPRODUCT(--ISNUMBER(K$3:K$21))&gt;0,IF($A21="","",IF(K21="","",IF(ISTEXT(K21),IF(K21="DNF",COUNTIF(L$3:L$21,"&gt;0")+COUNTIF(K$3:K$21,"DNF"),COUNTIF(L$3:L$21,"&gt;0")+COUNTIF(K$3:K$21,"DNF")+1),RANK(L21,L$3:L$21,1)))),"")</f>
        <v/>
      </c>
      <c r="O21" s="11"/>
      <c r="P21" s="93" t="str">
        <f t="shared" si="4"/>
        <v/>
      </c>
      <c r="Q21" s="94" t="str">
        <f t="shared" si="5"/>
        <v/>
      </c>
      <c r="R21" s="12" t="str" cm="1">
        <f t="array" ref="R21">IF(SUMPRODUCT(--ISNUMBER(O$3:O$21))&gt;0,IF($A21="","",IF(O21="","",IF(ISTEXT(O21),IF(O21="DNF",COUNTIF(P$3:P$21,"&gt;0")+COUNTIF(O$3:O$21,"DNF"),COUNTIF(P$3:P$21,"&gt;0")+COUNTIF(O$3:O$21,"DNF")+1),RANK(P21,P$3:P$21,1)))),"")</f>
        <v/>
      </c>
      <c r="S21" s="11"/>
      <c r="T21" s="93" t="str">
        <f t="shared" si="6"/>
        <v/>
      </c>
      <c r="U21" s="94" t="str">
        <f t="shared" si="7"/>
        <v/>
      </c>
      <c r="V21" s="12" t="str" cm="1">
        <f t="array" ref="V21">IF(SUMPRODUCT(--ISNUMBER(S$3:S$21))&gt;0,IF($A21="","",IF(S21="","",IF(ISTEXT(S21),IF(S21="DNF",COUNTIF(T$3:T$21,"&gt;0")+COUNTIF(S$3:S$21,"DNF"),COUNTIF(T$3:T$21,"&gt;0")+COUNTIF(S$3:S$21,"DNF")+1),RANK(T21,T$3:T$21,1)))),"")</f>
        <v/>
      </c>
      <c r="W21" s="11"/>
      <c r="X21" s="93" t="str">
        <f t="shared" si="8"/>
        <v/>
      </c>
      <c r="Y21" s="94" t="str">
        <f t="shared" si="9"/>
        <v/>
      </c>
      <c r="Z21" s="12" t="str" cm="1">
        <f t="array" ref="Z21">IF(SUMPRODUCT(--ISNUMBER(W$3:W$21))&gt;0,IF($A21="","",IF(W21="","",IF(ISTEXT(W21),IF(W21="DNF",COUNTIF(X$3:X$21,"&gt;0")+COUNTIF(W$3:W$21,"DNF"),COUNTIF(X$3:X$21,"&gt;0")+COUNTIF(W$3:W$21,"DNF")+1),RANK(X21,X$3:X$21,1)))),"")</f>
        <v/>
      </c>
      <c r="AA21" s="11"/>
      <c r="AB21" s="93" t="str">
        <f t="shared" si="10"/>
        <v/>
      </c>
      <c r="AC21" s="94" t="str">
        <f t="shared" si="11"/>
        <v/>
      </c>
      <c r="AD21" s="12" t="str" cm="1">
        <f t="array" ref="AD21">IF(SUMPRODUCT(--ISNUMBER(AA$3:AA$21))&gt;0,IF($A21="","",IF(AA21="","",IF(ISTEXT(AA21),IF(AA21="DNF",COUNTIF(AB$3:AB$21,"&gt;0")+COUNTIF(AA$3:AA$21,"DNF"),COUNTIF(AB$3:AB$21,"&gt;0")+COUNTIF(AA$3:AA$21,"DNF")+1),RANK(AB21,AB$3:AB$21,1)))),"")</f>
        <v/>
      </c>
      <c r="AE21" s="11"/>
      <c r="AF21" s="93" t="str">
        <f t="shared" si="12"/>
        <v/>
      </c>
      <c r="AG21" s="94" t="str">
        <f t="shared" si="13"/>
        <v/>
      </c>
      <c r="AH21" s="12" t="str" cm="1">
        <f t="array" ref="AH21">IF(SUMPRODUCT(--ISNUMBER(AE$3:AE$21))&gt;0,IF($A21="","",IF(AE21="","",IF(ISTEXT(AE21),IF(AE21="DNF",COUNTIF(AF$3:AF$21,"&gt;0")+COUNTIF(AE$3:AE$21,"DNF"),COUNTIF(AF$3:AF$21,"&gt;0")+COUNTIF(AE$3:AE$21,"DNF")+1),RANK(AF21,AF$3:AF$21,1)))),"")</f>
        <v/>
      </c>
      <c r="AI21" s="11"/>
      <c r="AJ21" s="93" t="str">
        <f t="shared" si="14"/>
        <v/>
      </c>
      <c r="AK21" s="94" t="str">
        <f t="shared" si="15"/>
        <v/>
      </c>
      <c r="AL21" s="12" t="str" cm="1">
        <f t="array" ref="AL21">IF(SUMPRODUCT(--ISNUMBER(AI$3:AI$21))&gt;0,IF($A21="","",IF(AI21="","",IF(ISTEXT(AI21),IF(AI21="DNF",COUNTIF(AJ$3:AJ$21,"&gt;0")+COUNTIF(AI$3:AI$21,"DNF"),COUNTIF(AJ$3:AJ$21,"&gt;0")+COUNTIF(AI$3:AI$21,"DNF")+1),RANK(AJ21,AJ$3:AJ$21,1)))),"")</f>
        <v/>
      </c>
      <c r="AM21" s="11"/>
      <c r="AN21" s="93" t="str">
        <f t="shared" si="16"/>
        <v/>
      </c>
      <c r="AO21" s="94" t="str">
        <f t="shared" si="17"/>
        <v/>
      </c>
      <c r="AP21" s="12" t="str" cm="1">
        <f t="array" ref="AP21">IF(SUMPRODUCT(--ISNUMBER(AM$3:AM$21))&gt;0,IF($A21="","",IF(AM21="","",IF(ISTEXT(AM21),IF(AM21="DNF",COUNTIF(AN$3:AN$21,"&gt;0")+COUNTIF(AM$3:AM$21,"DNF"),COUNTIF(AN$3:AN$21,"&gt;0")+COUNTIF(AM$3:AM$21,"DNF")+1),RANK(AN21,AN$3:AN$21,1)))),"")</f>
        <v/>
      </c>
      <c r="AQ21" s="11"/>
      <c r="AR21" s="93" t="str">
        <f t="shared" si="18"/>
        <v/>
      </c>
      <c r="AS21" s="94" t="str">
        <f t="shared" si="19"/>
        <v/>
      </c>
      <c r="AT21" s="12" t="str" cm="1">
        <f t="array" ref="AT21">IF(SUMPRODUCT(--ISNUMBER(AQ$3:AQ$21))&gt;0,IF($A21="","",IF(AQ21="","",IF(ISTEXT(AQ21),IF(AQ21="DNF",COUNTIF(AR$3:AR$21,"&gt;0")+COUNTIF(AQ$3:AQ$21,"DNF"),COUNTIF(AR$3:AR$21,"&gt;0")+COUNTIF(AQ$3:AQ$21,"DNF")+1),RANK(AR21,AR$3:AR$21,1)))),"")</f>
        <v/>
      </c>
      <c r="AU21" s="11"/>
      <c r="AV21" s="93" t="str">
        <f t="shared" si="20"/>
        <v/>
      </c>
      <c r="AW21" s="94" t="str">
        <f t="shared" si="21"/>
        <v/>
      </c>
      <c r="AX21" s="12" t="str" cm="1">
        <f t="array" ref="AX21">IF(SUMPRODUCT(--ISNUMBER(AU$3:AU$21))&gt;0,IF($A21="","",IF(AU21="","",IF(ISTEXT(AU21),IF(AU21="DNF",COUNTIF(AV$3:AV$21,"&gt;0")+COUNTIF(AU$3:AU$21,"DNF"),COUNTIF(AV$3:AV$21,"&gt;0")+COUNTIF(AU$3:AU$21,"DNF")+1),RANK(AV21,AV$3:AV$21,1)))),"")</f>
        <v/>
      </c>
      <c r="AY21" s="11"/>
      <c r="AZ21" s="93" t="str">
        <f t="shared" si="22"/>
        <v/>
      </c>
      <c r="BA21" s="94" t="str">
        <f t="shared" si="23"/>
        <v/>
      </c>
      <c r="BB21" s="12" t="str" cm="1">
        <f t="array" ref="BB21">IF(SUMPRODUCT(--ISNUMBER(AY$3:AY$21))&gt;0,IF($A21="","",IF(AY21="","",IF(ISTEXT(AY21),IF(AY21="DNF",COUNTIF(AZ$3:AZ$21,"&gt;0")+COUNTIF(AY$3:AY$21,"DNF"),COUNTIF(AZ$3:AZ$21,"&gt;0")+COUNTIF(AY$3:AY$21,"DNF")+1),RANK(AZ21,AZ$3:AZ$21,1)))),"")</f>
        <v/>
      </c>
      <c r="BC21" s="11"/>
      <c r="BD21" s="93" t="str">
        <f t="shared" si="24"/>
        <v/>
      </c>
      <c r="BE21" s="94" t="str">
        <f t="shared" si="25"/>
        <v/>
      </c>
      <c r="BF21" s="12" t="str" cm="1">
        <f t="array" ref="BF21">IF(SUMPRODUCT(--ISNUMBER(BC$3:BC$21))&gt;0,IF($A21="","",IF(BC21="","",IF(ISTEXT(BC21),IF(BC21="DNF",COUNTIF(BD$3:BD$21,"&gt;0")+COUNTIF(BC$3:BC$21,"DNF"),COUNTIF(BD$3:BD$21,"&gt;0")+COUNTIF(BC$3:BC$21,"DNF")+1),RANK(BD21,BD$3:BD$21,1)))),"")</f>
        <v/>
      </c>
      <c r="BG21" s="11"/>
      <c r="BH21" s="93" t="str">
        <f t="shared" si="26"/>
        <v/>
      </c>
      <c r="BI21" s="94" t="str">
        <f t="shared" si="27"/>
        <v/>
      </c>
      <c r="BJ21" s="12" t="str" cm="1">
        <f t="array" ref="BJ21">IF(SUMPRODUCT(--ISNUMBER(BG$3:BG$21))&gt;0,IF($A21="","",IF(BG21="","",IF(ISTEXT(BG21),IF(BG21="DNF",COUNTIF(BH$3:BH$21,"&gt;0")+COUNTIF(BG$3:BG$21,"DNF"),COUNTIF(BH$3:BH$21,"&gt;0")+COUNTIF(BG$3:BG$21,"DNF")+1),RANK(BH21,BH$3:BH$21,1)))),"")</f>
        <v/>
      </c>
      <c r="BK21" s="11"/>
      <c r="BL21" s="93" t="str">
        <f t="shared" si="28"/>
        <v/>
      </c>
      <c r="BM21" s="94" t="str">
        <f t="shared" si="29"/>
        <v/>
      </c>
      <c r="BN21" s="12" t="str" cm="1">
        <f t="array" ref="BN21">IF(SUMPRODUCT(--ISNUMBER(BK$3:BK$21))&gt;0,IF($A21="","",IF(BK21="","",IF(ISTEXT(BK21),IF(BK21="DNF",COUNTIF(BL$3:BL$21,"&gt;0")+COUNTIF(BK$3:BK$21,"DNF"),COUNTIF(BL$3:BL$21,"&gt;0")+COUNTIF(BK$3:BK$21,"DNF")+1),RANK(BL21,BL$3:BL$21,1)))),"")</f>
        <v/>
      </c>
    </row>
    <row r="23" spans="1:66" ht="15" thickBot="1" x14ac:dyDescent="0.35">
      <c r="F23" s="25"/>
      <c r="H23" s="17"/>
      <c r="I23" s="17"/>
    </row>
    <row r="24" spans="1:66" ht="15" thickBot="1" x14ac:dyDescent="0.35">
      <c r="A24" s="2" t="s">
        <v>0</v>
      </c>
      <c r="B24" s="2"/>
      <c r="C24" s="2"/>
      <c r="D24" s="2"/>
      <c r="E24" s="2"/>
      <c r="F24" s="20" t="s">
        <v>1</v>
      </c>
      <c r="G24" s="21" t="s">
        <v>8</v>
      </c>
      <c r="H24" s="21" t="s">
        <v>9</v>
      </c>
      <c r="I24" s="21" t="s">
        <v>10</v>
      </c>
      <c r="J24" s="21" t="s">
        <v>11</v>
      </c>
      <c r="K24" s="21" t="s">
        <v>12</v>
      </c>
      <c r="L24" s="21" t="s">
        <v>13</v>
      </c>
      <c r="M24" s="22" t="s">
        <v>14</v>
      </c>
      <c r="N24" s="22" t="s">
        <v>29</v>
      </c>
      <c r="O24" s="22" t="s">
        <v>60</v>
      </c>
      <c r="P24" s="22" t="s">
        <v>70</v>
      </c>
      <c r="Q24" s="22" t="s">
        <v>83</v>
      </c>
      <c r="R24" s="22" t="s">
        <v>84</v>
      </c>
      <c r="S24" s="22" t="s">
        <v>85</v>
      </c>
      <c r="T24" s="22" t="s">
        <v>86</v>
      </c>
      <c r="U24" s="51" t="s">
        <v>17</v>
      </c>
      <c r="V24" s="31" t="s">
        <v>18</v>
      </c>
      <c r="W24" s="30" t="s">
        <v>24</v>
      </c>
      <c r="X24" s="51" t="s">
        <v>19</v>
      </c>
      <c r="Y24" s="51" t="s">
        <v>20</v>
      </c>
    </row>
    <row r="25" spans="1:66" s="15" customFormat="1" x14ac:dyDescent="0.3">
      <c r="A25" s="18" t="str">
        <f>IF(A3="","",A3)</f>
        <v>Coppelia</v>
      </c>
      <c r="B25" s="50"/>
      <c r="C25" s="50"/>
      <c r="D25" s="50"/>
      <c r="E25" s="50"/>
      <c r="F25" s="14">
        <f t="shared" ref="F25:F41" si="30">IF(J3="","",J3)</f>
        <v>4</v>
      </c>
      <c r="G25" s="24">
        <f t="shared" ref="G25:G41" si="31">IF(N3="","",N3)</f>
        <v>3</v>
      </c>
      <c r="H25" s="24">
        <f t="shared" ref="H25:H41" si="32">IF(R3="","",R3)</f>
        <v>1</v>
      </c>
      <c r="I25" s="24">
        <f t="shared" ref="I25:I41" si="33">IF(V3="","",V3)</f>
        <v>4</v>
      </c>
      <c r="J25" s="24">
        <f t="shared" ref="J25:J41" si="34">IF(Z3="","",Z3)</f>
        <v>3</v>
      </c>
      <c r="K25" s="24">
        <f t="shared" ref="K25:K41" si="35">IF(AD3="","",AD3)</f>
        <v>5</v>
      </c>
      <c r="L25" s="24">
        <f t="shared" ref="L25:L41" si="36">IF(AH3="","",AH3)</f>
        <v>1</v>
      </c>
      <c r="M25" s="28">
        <f t="shared" ref="M25:M41" si="37">IF(AL3="","",AL3)</f>
        <v>4</v>
      </c>
      <c r="N25" s="28">
        <f>IF(AP3="","",AP3)</f>
        <v>5</v>
      </c>
      <c r="O25" s="28" t="str">
        <f>IF(AT3="","",AT3)</f>
        <v/>
      </c>
      <c r="P25" s="28" t="str">
        <f>IF(AX3="","",AX3)</f>
        <v/>
      </c>
      <c r="Q25" s="28" t="str">
        <f>IF(BB3="","",BB3)</f>
        <v/>
      </c>
      <c r="R25" s="28" t="str">
        <f>IF(BF3="","",BF3)</f>
        <v/>
      </c>
      <c r="S25" s="28" t="str">
        <f>IF(BJ3="","",BJ3)</f>
        <v/>
      </c>
      <c r="T25" s="28" t="str">
        <f>IF(BN3="","",BN3)</f>
        <v/>
      </c>
      <c r="U25" s="32">
        <f>IF(COUNTIF($F25:$T25,"&gt;0")&gt;3,MAX($F25:$T25),"")</f>
        <v>5</v>
      </c>
      <c r="V25" s="32">
        <f>IF(COUNTIF($F25:$T25,"&gt;0")&gt;7,LARGE(F25:T25,2),"")</f>
        <v>5</v>
      </c>
      <c r="W25" s="33" t="str">
        <f>IF(COUNTIF($F25:$T25,"&gt;0")&gt;11,LARGE($F25:$T25,3),"")</f>
        <v/>
      </c>
      <c r="X25" s="49">
        <f>IF(SUM(F25:T25)-SUM(U25:W25)=0,"",SUM(F25:T25)-SUM(U25:W25))</f>
        <v>20</v>
      </c>
      <c r="Y25" s="38">
        <f t="shared" ref="Y25:Y44" si="38">IF(X25="","",RANK(X25,$X$25:$X$44,1))</f>
        <v>2</v>
      </c>
    </row>
    <row r="26" spans="1:66" s="15" customFormat="1" x14ac:dyDescent="0.3">
      <c r="A26" s="18" t="str">
        <f t="shared" ref="A26:A44" si="39">IF(A4="","",A4)</f>
        <v>Reganto</v>
      </c>
      <c r="B26" s="50"/>
      <c r="C26" s="50"/>
      <c r="D26" s="50"/>
      <c r="E26" s="50"/>
      <c r="F26" s="14">
        <f t="shared" si="30"/>
        <v>6</v>
      </c>
      <c r="G26" s="13">
        <f t="shared" si="31"/>
        <v>6</v>
      </c>
      <c r="H26" s="13">
        <f t="shared" si="32"/>
        <v>8</v>
      </c>
      <c r="I26" s="13">
        <f t="shared" si="33"/>
        <v>8</v>
      </c>
      <c r="J26" s="13">
        <f t="shared" si="34"/>
        <v>8</v>
      </c>
      <c r="K26" s="13">
        <f t="shared" si="35"/>
        <v>3</v>
      </c>
      <c r="L26" s="13">
        <f t="shared" si="36"/>
        <v>6</v>
      </c>
      <c r="M26" s="18">
        <f t="shared" si="37"/>
        <v>9</v>
      </c>
      <c r="N26" s="18">
        <f t="shared" ref="N26:N44" si="40">IF(AP4="","",AP4)</f>
        <v>5</v>
      </c>
      <c r="O26" s="18" t="str">
        <f t="shared" ref="O26:O44" si="41">IF(AT4="","",AT4)</f>
        <v/>
      </c>
      <c r="P26" s="18" t="str">
        <f t="shared" ref="P26:P44" si="42">IF(AX4="","",AX4)</f>
        <v/>
      </c>
      <c r="Q26" s="18" t="str">
        <f t="shared" ref="Q26:Q44" si="43">IF(BB4="","",BB4)</f>
        <v/>
      </c>
      <c r="R26" s="18" t="str">
        <f t="shared" ref="R26:R44" si="44">IF(BF4="","",BF4)</f>
        <v/>
      </c>
      <c r="S26" s="18" t="str">
        <f t="shared" ref="S26:S44" si="45">IF(BJ4="","",BJ4)</f>
        <v/>
      </c>
      <c r="T26" s="18" t="str">
        <f t="shared" ref="T26:T44" si="46">IF(BN4="","",BN4)</f>
        <v/>
      </c>
      <c r="U26" s="34">
        <f t="shared" ref="U26:U44" si="47">IF(COUNTIF($F26:$T26,"&gt;0")&gt;3,MAX($F26:$T26),"")</f>
        <v>9</v>
      </c>
      <c r="V26" s="34">
        <f t="shared" ref="V26:V44" si="48">IF(COUNTIF($F26:$T26,"&gt;0")&gt;7,LARGE(F26:T26,2),"")</f>
        <v>8</v>
      </c>
      <c r="W26" s="35" t="str">
        <f t="shared" ref="W26:W44" si="49">IF(COUNTIF($F26:$T26,"&gt;0")&gt;11,LARGE($F26:$T26,3),"")</f>
        <v/>
      </c>
      <c r="X26" s="50">
        <f t="shared" ref="X26:X44" si="50">IF(SUM(F26:T26)-SUM(U26:W26)=0,"",SUM(F26:T26)-SUM(U26:W26))</f>
        <v>42</v>
      </c>
      <c r="Y26" s="53">
        <f t="shared" si="38"/>
        <v>10</v>
      </c>
    </row>
    <row r="27" spans="1:66" s="15" customFormat="1" x14ac:dyDescent="0.3">
      <c r="A27" s="18" t="str">
        <f t="shared" si="39"/>
        <v>Picasso</v>
      </c>
      <c r="B27" s="50"/>
      <c r="C27" s="50"/>
      <c r="D27" s="50"/>
      <c r="E27" s="50"/>
      <c r="F27" s="14">
        <f t="shared" si="30"/>
        <v>5</v>
      </c>
      <c r="G27" s="13">
        <f t="shared" si="31"/>
        <v>4</v>
      </c>
      <c r="H27" s="13">
        <f t="shared" si="32"/>
        <v>6</v>
      </c>
      <c r="I27" s="13">
        <f t="shared" si="33"/>
        <v>7</v>
      </c>
      <c r="J27" s="13">
        <f t="shared" si="34"/>
        <v>7</v>
      </c>
      <c r="K27" s="13">
        <f t="shared" si="35"/>
        <v>6</v>
      </c>
      <c r="L27" s="13">
        <f t="shared" si="36"/>
        <v>5</v>
      </c>
      <c r="M27" s="18">
        <f t="shared" si="37"/>
        <v>8</v>
      </c>
      <c r="N27" s="18">
        <f t="shared" si="40"/>
        <v>4</v>
      </c>
      <c r="O27" s="18" t="str">
        <f t="shared" si="41"/>
        <v/>
      </c>
      <c r="P27" s="18" t="str">
        <f t="shared" si="42"/>
        <v/>
      </c>
      <c r="Q27" s="18" t="str">
        <f t="shared" si="43"/>
        <v/>
      </c>
      <c r="R27" s="18" t="str">
        <f t="shared" si="44"/>
        <v/>
      </c>
      <c r="S27" s="18" t="str">
        <f t="shared" si="45"/>
        <v/>
      </c>
      <c r="T27" s="18" t="str">
        <f t="shared" si="46"/>
        <v/>
      </c>
      <c r="U27" s="34">
        <f t="shared" si="47"/>
        <v>8</v>
      </c>
      <c r="V27" s="34">
        <f t="shared" si="48"/>
        <v>7</v>
      </c>
      <c r="W27" s="35" t="str">
        <f t="shared" si="49"/>
        <v/>
      </c>
      <c r="X27" s="50">
        <f t="shared" si="50"/>
        <v>37</v>
      </c>
      <c r="Y27" s="53">
        <f t="shared" si="38"/>
        <v>8</v>
      </c>
    </row>
    <row r="28" spans="1:66" s="15" customFormat="1" x14ac:dyDescent="0.3">
      <c r="A28" s="18" t="str">
        <f t="shared" si="39"/>
        <v>Pebbles</v>
      </c>
      <c r="B28" s="50"/>
      <c r="C28" s="50"/>
      <c r="D28" s="50"/>
      <c r="E28" s="50"/>
      <c r="F28" s="14">
        <f t="shared" si="30"/>
        <v>3</v>
      </c>
      <c r="G28" s="13">
        <f t="shared" si="31"/>
        <v>5</v>
      </c>
      <c r="H28" s="13">
        <f t="shared" si="32"/>
        <v>7</v>
      </c>
      <c r="I28" s="13">
        <f t="shared" si="33"/>
        <v>2</v>
      </c>
      <c r="J28" s="13">
        <f t="shared" si="34"/>
        <v>1</v>
      </c>
      <c r="K28" s="13">
        <f t="shared" si="35"/>
        <v>2</v>
      </c>
      <c r="L28" s="13">
        <f t="shared" si="36"/>
        <v>3</v>
      </c>
      <c r="M28" s="18">
        <f t="shared" si="37"/>
        <v>9</v>
      </c>
      <c r="N28" s="18">
        <f t="shared" si="40"/>
        <v>5</v>
      </c>
      <c r="O28" s="18" t="str">
        <f t="shared" si="41"/>
        <v/>
      </c>
      <c r="P28" s="18" t="str">
        <f t="shared" si="42"/>
        <v/>
      </c>
      <c r="Q28" s="18" t="str">
        <f t="shared" si="43"/>
        <v/>
      </c>
      <c r="R28" s="18" t="str">
        <f t="shared" si="44"/>
        <v/>
      </c>
      <c r="S28" s="18" t="str">
        <f t="shared" si="45"/>
        <v/>
      </c>
      <c r="T28" s="18" t="str">
        <f t="shared" si="46"/>
        <v/>
      </c>
      <c r="U28" s="34">
        <f t="shared" si="47"/>
        <v>9</v>
      </c>
      <c r="V28" s="34">
        <f t="shared" si="48"/>
        <v>7</v>
      </c>
      <c r="W28" s="35" t="str">
        <f t="shared" si="49"/>
        <v/>
      </c>
      <c r="X28" s="50">
        <f t="shared" si="50"/>
        <v>21</v>
      </c>
      <c r="Y28" s="53">
        <f t="shared" si="38"/>
        <v>3</v>
      </c>
    </row>
    <row r="29" spans="1:66" s="15" customFormat="1" x14ac:dyDescent="0.3">
      <c r="A29" s="18" t="str">
        <f t="shared" si="39"/>
        <v>Grand Slam</v>
      </c>
      <c r="B29" s="50"/>
      <c r="C29" s="50"/>
      <c r="D29" s="50"/>
      <c r="E29" s="50"/>
      <c r="F29" s="14">
        <f t="shared" si="30"/>
        <v>7</v>
      </c>
      <c r="G29" s="13">
        <f t="shared" si="31"/>
        <v>1</v>
      </c>
      <c r="H29" s="13">
        <f t="shared" si="32"/>
        <v>4</v>
      </c>
      <c r="I29" s="13">
        <f t="shared" si="33"/>
        <v>1</v>
      </c>
      <c r="J29" s="13">
        <f t="shared" si="34"/>
        <v>5</v>
      </c>
      <c r="K29" s="13">
        <f t="shared" si="35"/>
        <v>7</v>
      </c>
      <c r="L29" s="13">
        <f t="shared" si="36"/>
        <v>6</v>
      </c>
      <c r="M29" s="18">
        <f t="shared" si="37"/>
        <v>9</v>
      </c>
      <c r="N29" s="18">
        <f t="shared" si="40"/>
        <v>5</v>
      </c>
      <c r="O29" s="18" t="str">
        <f t="shared" si="41"/>
        <v/>
      </c>
      <c r="P29" s="18" t="str">
        <f t="shared" si="42"/>
        <v/>
      </c>
      <c r="Q29" s="18" t="str">
        <f t="shared" si="43"/>
        <v/>
      </c>
      <c r="R29" s="18" t="str">
        <f t="shared" si="44"/>
        <v/>
      </c>
      <c r="S29" s="18" t="str">
        <f t="shared" si="45"/>
        <v/>
      </c>
      <c r="T29" s="18" t="str">
        <f t="shared" si="46"/>
        <v/>
      </c>
      <c r="U29" s="34">
        <f t="shared" si="47"/>
        <v>9</v>
      </c>
      <c r="V29" s="34">
        <f t="shared" si="48"/>
        <v>7</v>
      </c>
      <c r="W29" s="35" t="str">
        <f t="shared" si="49"/>
        <v/>
      </c>
      <c r="X29" s="50">
        <f t="shared" si="50"/>
        <v>29</v>
      </c>
      <c r="Y29" s="53">
        <f t="shared" si="38"/>
        <v>6</v>
      </c>
    </row>
    <row r="30" spans="1:66" s="15" customFormat="1" x14ac:dyDescent="0.3">
      <c r="A30" s="18" t="str">
        <f t="shared" si="39"/>
        <v>Tantivy</v>
      </c>
      <c r="B30" s="50"/>
      <c r="C30" s="50"/>
      <c r="D30" s="50"/>
      <c r="E30" s="50"/>
      <c r="F30" s="14">
        <f t="shared" si="30"/>
        <v>8</v>
      </c>
      <c r="G30" s="13">
        <f t="shared" si="31"/>
        <v>6</v>
      </c>
      <c r="H30" s="13">
        <f t="shared" si="32"/>
        <v>5</v>
      </c>
      <c r="I30" s="13">
        <f t="shared" si="33"/>
        <v>5</v>
      </c>
      <c r="J30" s="13">
        <f t="shared" si="34"/>
        <v>8</v>
      </c>
      <c r="K30" s="13">
        <f t="shared" si="35"/>
        <v>7</v>
      </c>
      <c r="L30" s="13">
        <f t="shared" si="36"/>
        <v>4</v>
      </c>
      <c r="M30" s="18">
        <f t="shared" si="37"/>
        <v>6</v>
      </c>
      <c r="N30" s="18">
        <f t="shared" si="40"/>
        <v>3</v>
      </c>
      <c r="O30" s="18" t="str">
        <f t="shared" si="41"/>
        <v/>
      </c>
      <c r="P30" s="18" t="str">
        <f t="shared" si="42"/>
        <v/>
      </c>
      <c r="Q30" s="18" t="str">
        <f t="shared" si="43"/>
        <v/>
      </c>
      <c r="R30" s="18" t="str">
        <f t="shared" si="44"/>
        <v/>
      </c>
      <c r="S30" s="18" t="str">
        <f t="shared" si="45"/>
        <v/>
      </c>
      <c r="T30" s="18" t="str">
        <f t="shared" si="46"/>
        <v/>
      </c>
      <c r="U30" s="34">
        <f t="shared" si="47"/>
        <v>8</v>
      </c>
      <c r="V30" s="34">
        <f t="shared" si="48"/>
        <v>8</v>
      </c>
      <c r="W30" s="35" t="str">
        <f t="shared" si="49"/>
        <v/>
      </c>
      <c r="X30" s="50">
        <f t="shared" si="50"/>
        <v>36</v>
      </c>
      <c r="Y30" s="53">
        <f t="shared" si="38"/>
        <v>7</v>
      </c>
    </row>
    <row r="31" spans="1:66" s="15" customFormat="1" x14ac:dyDescent="0.3">
      <c r="A31" s="18" t="str">
        <f t="shared" si="39"/>
        <v>Cirrostratus</v>
      </c>
      <c r="B31" s="50"/>
      <c r="C31" s="50"/>
      <c r="D31" s="50"/>
      <c r="E31" s="50"/>
      <c r="F31" s="14">
        <f t="shared" si="30"/>
        <v>8</v>
      </c>
      <c r="G31" s="13">
        <f t="shared" si="31"/>
        <v>6</v>
      </c>
      <c r="H31" s="13">
        <f t="shared" si="32"/>
        <v>8</v>
      </c>
      <c r="I31" s="13">
        <f t="shared" si="33"/>
        <v>8</v>
      </c>
      <c r="J31" s="13">
        <f t="shared" si="34"/>
        <v>8</v>
      </c>
      <c r="K31" s="13">
        <f t="shared" si="35"/>
        <v>7</v>
      </c>
      <c r="L31" s="13">
        <f t="shared" si="36"/>
        <v>6</v>
      </c>
      <c r="M31" s="18">
        <f t="shared" si="37"/>
        <v>7</v>
      </c>
      <c r="N31" s="18">
        <f t="shared" si="40"/>
        <v>5</v>
      </c>
      <c r="O31" s="18" t="str">
        <f t="shared" si="41"/>
        <v/>
      </c>
      <c r="P31" s="18" t="str">
        <f t="shared" si="42"/>
        <v/>
      </c>
      <c r="Q31" s="18" t="str">
        <f t="shared" si="43"/>
        <v/>
      </c>
      <c r="R31" s="18" t="str">
        <f t="shared" si="44"/>
        <v/>
      </c>
      <c r="S31" s="18" t="str">
        <f t="shared" si="45"/>
        <v/>
      </c>
      <c r="T31" s="18" t="str">
        <f t="shared" si="46"/>
        <v/>
      </c>
      <c r="U31" s="34">
        <f t="shared" si="47"/>
        <v>8</v>
      </c>
      <c r="V31" s="34">
        <f t="shared" si="48"/>
        <v>8</v>
      </c>
      <c r="W31" s="35" t="str">
        <f t="shared" si="49"/>
        <v/>
      </c>
      <c r="X31" s="50">
        <f t="shared" si="50"/>
        <v>47</v>
      </c>
      <c r="Y31" s="53">
        <f t="shared" si="38"/>
        <v>11</v>
      </c>
    </row>
    <row r="32" spans="1:66" s="15" customFormat="1" x14ac:dyDescent="0.3">
      <c r="A32" s="18" t="str">
        <f t="shared" si="39"/>
        <v>Screwball</v>
      </c>
      <c r="B32" s="50"/>
      <c r="C32" s="50"/>
      <c r="D32" s="50"/>
      <c r="E32" s="50"/>
      <c r="F32" s="14">
        <f t="shared" si="30"/>
        <v>8</v>
      </c>
      <c r="G32" s="13">
        <f t="shared" si="31"/>
        <v>6</v>
      </c>
      <c r="H32" s="13">
        <f t="shared" si="32"/>
        <v>8</v>
      </c>
      <c r="I32" s="13">
        <f t="shared" si="33"/>
        <v>8</v>
      </c>
      <c r="J32" s="13">
        <f t="shared" si="34"/>
        <v>8</v>
      </c>
      <c r="K32" s="13">
        <f t="shared" si="35"/>
        <v>7</v>
      </c>
      <c r="L32" s="13">
        <f t="shared" si="36"/>
        <v>6</v>
      </c>
      <c r="M32" s="18">
        <f t="shared" si="37"/>
        <v>9</v>
      </c>
      <c r="N32" s="18">
        <f t="shared" si="40"/>
        <v>5</v>
      </c>
      <c r="O32" s="18" t="str">
        <f t="shared" si="41"/>
        <v/>
      </c>
      <c r="P32" s="18" t="str">
        <f t="shared" si="42"/>
        <v/>
      </c>
      <c r="Q32" s="18" t="str">
        <f t="shared" si="43"/>
        <v/>
      </c>
      <c r="R32" s="18" t="str">
        <f t="shared" si="44"/>
        <v/>
      </c>
      <c r="S32" s="18" t="str">
        <f t="shared" si="45"/>
        <v/>
      </c>
      <c r="T32" s="18" t="str">
        <f t="shared" si="46"/>
        <v/>
      </c>
      <c r="U32" s="34">
        <f t="shared" si="47"/>
        <v>9</v>
      </c>
      <c r="V32" s="34">
        <f t="shared" si="48"/>
        <v>8</v>
      </c>
      <c r="W32" s="35" t="str">
        <f t="shared" si="49"/>
        <v/>
      </c>
      <c r="X32" s="50">
        <f t="shared" si="50"/>
        <v>48</v>
      </c>
      <c r="Y32" s="53">
        <f t="shared" si="38"/>
        <v>12</v>
      </c>
    </row>
    <row r="33" spans="1:25" s="15" customFormat="1" x14ac:dyDescent="0.3">
      <c r="A33" s="18" t="str">
        <f t="shared" si="39"/>
        <v>Miesje</v>
      </c>
      <c r="B33" s="50"/>
      <c r="C33" s="50"/>
      <c r="D33" s="50"/>
      <c r="E33" s="50"/>
      <c r="F33" s="14">
        <f t="shared" si="30"/>
        <v>2</v>
      </c>
      <c r="G33" s="13">
        <f t="shared" si="31"/>
        <v>2</v>
      </c>
      <c r="H33" s="13">
        <f t="shared" si="32"/>
        <v>2</v>
      </c>
      <c r="I33" s="13">
        <f t="shared" si="33"/>
        <v>8</v>
      </c>
      <c r="J33" s="13">
        <f t="shared" si="34"/>
        <v>8</v>
      </c>
      <c r="K33" s="13">
        <f t="shared" si="35"/>
        <v>1</v>
      </c>
      <c r="L33" s="13">
        <f t="shared" si="36"/>
        <v>6</v>
      </c>
      <c r="M33" s="18">
        <f t="shared" si="37"/>
        <v>2</v>
      </c>
      <c r="N33" s="18">
        <f t="shared" si="40"/>
        <v>1</v>
      </c>
      <c r="O33" s="18" t="str">
        <f t="shared" si="41"/>
        <v/>
      </c>
      <c r="P33" s="18" t="str">
        <f t="shared" si="42"/>
        <v/>
      </c>
      <c r="Q33" s="18" t="str">
        <f t="shared" si="43"/>
        <v/>
      </c>
      <c r="R33" s="18" t="str">
        <f t="shared" si="44"/>
        <v/>
      </c>
      <c r="S33" s="18" t="str">
        <f t="shared" si="45"/>
        <v/>
      </c>
      <c r="T33" s="18" t="str">
        <f t="shared" si="46"/>
        <v/>
      </c>
      <c r="U33" s="34">
        <f t="shared" si="47"/>
        <v>8</v>
      </c>
      <c r="V33" s="34">
        <f t="shared" si="48"/>
        <v>8</v>
      </c>
      <c r="W33" s="35" t="str">
        <f t="shared" si="49"/>
        <v/>
      </c>
      <c r="X33" s="50">
        <f t="shared" si="50"/>
        <v>16</v>
      </c>
      <c r="Y33" s="53">
        <f t="shared" si="38"/>
        <v>1</v>
      </c>
    </row>
    <row r="34" spans="1:25" s="15" customFormat="1" x14ac:dyDescent="0.3">
      <c r="A34" s="18" t="str">
        <f t="shared" si="39"/>
        <v>Accelerate</v>
      </c>
      <c r="B34" s="50"/>
      <c r="C34" s="50"/>
      <c r="D34" s="50"/>
      <c r="E34" s="50"/>
      <c r="F34" s="14">
        <f t="shared" si="30"/>
        <v>1</v>
      </c>
      <c r="G34" s="13">
        <f t="shared" si="31"/>
        <v>6</v>
      </c>
      <c r="H34" s="13">
        <f t="shared" si="32"/>
        <v>3</v>
      </c>
      <c r="I34" s="13">
        <f t="shared" si="33"/>
        <v>6</v>
      </c>
      <c r="J34" s="13">
        <f t="shared" si="34"/>
        <v>2</v>
      </c>
      <c r="K34" s="13">
        <f t="shared" si="35"/>
        <v>7</v>
      </c>
      <c r="L34" s="13">
        <f t="shared" si="36"/>
        <v>6</v>
      </c>
      <c r="M34" s="18">
        <f t="shared" si="37"/>
        <v>1</v>
      </c>
      <c r="N34" s="18">
        <f t="shared" si="40"/>
        <v>5</v>
      </c>
      <c r="O34" s="18" t="str">
        <f t="shared" si="41"/>
        <v/>
      </c>
      <c r="P34" s="18" t="str">
        <f t="shared" si="42"/>
        <v/>
      </c>
      <c r="Q34" s="18" t="str">
        <f t="shared" si="43"/>
        <v/>
      </c>
      <c r="R34" s="18" t="str">
        <f t="shared" si="44"/>
        <v/>
      </c>
      <c r="S34" s="18" t="str">
        <f t="shared" si="45"/>
        <v/>
      </c>
      <c r="T34" s="18" t="str">
        <f t="shared" si="46"/>
        <v/>
      </c>
      <c r="U34" s="34">
        <f t="shared" si="47"/>
        <v>7</v>
      </c>
      <c r="V34" s="34">
        <f t="shared" si="48"/>
        <v>6</v>
      </c>
      <c r="W34" s="35" t="str">
        <f t="shared" si="49"/>
        <v/>
      </c>
      <c r="X34" s="50">
        <f t="shared" si="50"/>
        <v>24</v>
      </c>
      <c r="Y34" s="53">
        <f t="shared" si="38"/>
        <v>4</v>
      </c>
    </row>
    <row r="35" spans="1:25" s="15" customFormat="1" x14ac:dyDescent="0.3">
      <c r="A35" s="18" t="str">
        <f t="shared" si="39"/>
        <v>Jager</v>
      </c>
      <c r="B35" s="50"/>
      <c r="C35" s="50"/>
      <c r="D35" s="50"/>
      <c r="E35" s="50"/>
      <c r="F35" s="14">
        <f t="shared" si="30"/>
        <v>8</v>
      </c>
      <c r="G35" s="13">
        <f t="shared" si="31"/>
        <v>6</v>
      </c>
      <c r="H35" s="13">
        <f t="shared" si="32"/>
        <v>8</v>
      </c>
      <c r="I35" s="13">
        <f t="shared" si="33"/>
        <v>8</v>
      </c>
      <c r="J35" s="13">
        <f t="shared" si="34"/>
        <v>4</v>
      </c>
      <c r="K35" s="13">
        <f t="shared" si="35"/>
        <v>7</v>
      </c>
      <c r="L35" s="13">
        <f t="shared" si="36"/>
        <v>6</v>
      </c>
      <c r="M35" s="18">
        <f t="shared" si="37"/>
        <v>5</v>
      </c>
      <c r="N35" s="18">
        <f t="shared" si="40"/>
        <v>5</v>
      </c>
      <c r="O35" s="18" t="str">
        <f t="shared" si="41"/>
        <v/>
      </c>
      <c r="P35" s="18" t="str">
        <f t="shared" si="42"/>
        <v/>
      </c>
      <c r="Q35" s="18" t="str">
        <f t="shared" si="43"/>
        <v/>
      </c>
      <c r="R35" s="18" t="str">
        <f t="shared" si="44"/>
        <v/>
      </c>
      <c r="S35" s="18" t="str">
        <f t="shared" si="45"/>
        <v/>
      </c>
      <c r="T35" s="18" t="str">
        <f t="shared" si="46"/>
        <v/>
      </c>
      <c r="U35" s="34">
        <f t="shared" si="47"/>
        <v>8</v>
      </c>
      <c r="V35" s="34">
        <f t="shared" si="48"/>
        <v>8</v>
      </c>
      <c r="W35" s="35" t="str">
        <f t="shared" si="49"/>
        <v/>
      </c>
      <c r="X35" s="50">
        <f t="shared" si="50"/>
        <v>41</v>
      </c>
      <c r="Y35" s="53">
        <f t="shared" si="38"/>
        <v>9</v>
      </c>
    </row>
    <row r="36" spans="1:25" s="15" customFormat="1" x14ac:dyDescent="0.3">
      <c r="A36" s="18" t="str">
        <f t="shared" si="39"/>
        <v>Vinur</v>
      </c>
      <c r="B36" s="50"/>
      <c r="C36" s="50"/>
      <c r="D36" s="50"/>
      <c r="E36" s="50"/>
      <c r="F36" s="14">
        <f t="shared" si="30"/>
        <v>8</v>
      </c>
      <c r="G36" s="13">
        <f t="shared" si="31"/>
        <v>6</v>
      </c>
      <c r="H36" s="13">
        <f t="shared" si="32"/>
        <v>8</v>
      </c>
      <c r="I36" s="13">
        <f t="shared" si="33"/>
        <v>3</v>
      </c>
      <c r="J36" s="13">
        <f t="shared" si="34"/>
        <v>6</v>
      </c>
      <c r="K36" s="13">
        <f t="shared" si="35"/>
        <v>4</v>
      </c>
      <c r="L36" s="13">
        <f t="shared" si="36"/>
        <v>2</v>
      </c>
      <c r="M36" s="18">
        <f t="shared" si="37"/>
        <v>3</v>
      </c>
      <c r="N36" s="18">
        <f t="shared" si="40"/>
        <v>2</v>
      </c>
      <c r="O36" s="18" t="str">
        <f t="shared" si="41"/>
        <v/>
      </c>
      <c r="P36" s="18" t="str">
        <f t="shared" si="42"/>
        <v/>
      </c>
      <c r="Q36" s="18" t="str">
        <f t="shared" si="43"/>
        <v/>
      </c>
      <c r="R36" s="18" t="str">
        <f t="shared" si="44"/>
        <v/>
      </c>
      <c r="S36" s="18" t="str">
        <f t="shared" si="45"/>
        <v/>
      </c>
      <c r="T36" s="18" t="str">
        <f t="shared" si="46"/>
        <v/>
      </c>
      <c r="U36" s="34">
        <f t="shared" si="47"/>
        <v>8</v>
      </c>
      <c r="V36" s="34">
        <f t="shared" si="48"/>
        <v>8</v>
      </c>
      <c r="W36" s="35" t="str">
        <f t="shared" si="49"/>
        <v/>
      </c>
      <c r="X36" s="50">
        <f t="shared" si="50"/>
        <v>26</v>
      </c>
      <c r="Y36" s="53">
        <f t="shared" si="38"/>
        <v>5</v>
      </c>
    </row>
    <row r="37" spans="1:25" s="15" customFormat="1" x14ac:dyDescent="0.3">
      <c r="A37" s="18" t="str">
        <f t="shared" si="39"/>
        <v/>
      </c>
      <c r="B37" s="50"/>
      <c r="C37" s="50"/>
      <c r="D37" s="50"/>
      <c r="E37" s="50"/>
      <c r="F37" s="14" t="str">
        <f t="shared" si="30"/>
        <v/>
      </c>
      <c r="G37" s="13" t="str">
        <f t="shared" si="31"/>
        <v/>
      </c>
      <c r="H37" s="13" t="str">
        <f t="shared" si="32"/>
        <v/>
      </c>
      <c r="I37" s="13" t="str">
        <f t="shared" si="33"/>
        <v/>
      </c>
      <c r="J37" s="13" t="str">
        <f t="shared" si="34"/>
        <v/>
      </c>
      <c r="K37" s="13" t="str">
        <f t="shared" si="35"/>
        <v/>
      </c>
      <c r="L37" s="13" t="str">
        <f t="shared" si="36"/>
        <v/>
      </c>
      <c r="M37" s="18" t="str">
        <f t="shared" si="37"/>
        <v/>
      </c>
      <c r="N37" s="18" t="str">
        <f t="shared" si="40"/>
        <v/>
      </c>
      <c r="O37" s="18" t="str">
        <f t="shared" si="41"/>
        <v/>
      </c>
      <c r="P37" s="18" t="str">
        <f t="shared" si="42"/>
        <v/>
      </c>
      <c r="Q37" s="18" t="str">
        <f t="shared" si="43"/>
        <v/>
      </c>
      <c r="R37" s="18" t="str">
        <f t="shared" si="44"/>
        <v/>
      </c>
      <c r="S37" s="18" t="str">
        <f t="shared" si="45"/>
        <v/>
      </c>
      <c r="T37" s="18" t="str">
        <f t="shared" si="46"/>
        <v/>
      </c>
      <c r="U37" s="34" t="str">
        <f t="shared" si="47"/>
        <v/>
      </c>
      <c r="V37" s="34" t="str">
        <f t="shared" si="48"/>
        <v/>
      </c>
      <c r="W37" s="35" t="str">
        <f t="shared" si="49"/>
        <v/>
      </c>
      <c r="X37" s="50" t="str">
        <f t="shared" si="50"/>
        <v/>
      </c>
      <c r="Y37" s="53" t="str">
        <f t="shared" si="38"/>
        <v/>
      </c>
    </row>
    <row r="38" spans="1:25" s="15" customFormat="1" x14ac:dyDescent="0.3">
      <c r="A38" s="18" t="str">
        <f t="shared" si="39"/>
        <v/>
      </c>
      <c r="B38" s="50"/>
      <c r="C38" s="50"/>
      <c r="D38" s="50"/>
      <c r="E38" s="50"/>
      <c r="F38" s="14" t="str">
        <f t="shared" si="30"/>
        <v/>
      </c>
      <c r="G38" s="13" t="str">
        <f t="shared" si="31"/>
        <v/>
      </c>
      <c r="H38" s="13" t="str">
        <f t="shared" si="32"/>
        <v/>
      </c>
      <c r="I38" s="13" t="str">
        <f t="shared" si="33"/>
        <v/>
      </c>
      <c r="J38" s="13" t="str">
        <f t="shared" si="34"/>
        <v/>
      </c>
      <c r="K38" s="13" t="str">
        <f t="shared" si="35"/>
        <v/>
      </c>
      <c r="L38" s="13" t="str">
        <f t="shared" si="36"/>
        <v/>
      </c>
      <c r="M38" s="18" t="str">
        <f t="shared" si="37"/>
        <v/>
      </c>
      <c r="N38" s="18" t="str">
        <f t="shared" si="40"/>
        <v/>
      </c>
      <c r="O38" s="18" t="str">
        <f t="shared" si="41"/>
        <v/>
      </c>
      <c r="P38" s="18" t="str">
        <f t="shared" si="42"/>
        <v/>
      </c>
      <c r="Q38" s="18" t="str">
        <f t="shared" si="43"/>
        <v/>
      </c>
      <c r="R38" s="18" t="str">
        <f t="shared" si="44"/>
        <v/>
      </c>
      <c r="S38" s="18" t="str">
        <f t="shared" si="45"/>
        <v/>
      </c>
      <c r="T38" s="18" t="str">
        <f t="shared" si="46"/>
        <v/>
      </c>
      <c r="U38" s="34" t="str">
        <f t="shared" si="47"/>
        <v/>
      </c>
      <c r="V38" s="34" t="str">
        <f t="shared" si="48"/>
        <v/>
      </c>
      <c r="W38" s="35" t="str">
        <f t="shared" si="49"/>
        <v/>
      </c>
      <c r="X38" s="50" t="str">
        <f t="shared" si="50"/>
        <v/>
      </c>
      <c r="Y38" s="53" t="str">
        <f t="shared" si="38"/>
        <v/>
      </c>
    </row>
    <row r="39" spans="1:25" s="15" customFormat="1" x14ac:dyDescent="0.3">
      <c r="A39" s="18" t="str">
        <f t="shared" si="39"/>
        <v/>
      </c>
      <c r="B39" s="50"/>
      <c r="C39" s="50"/>
      <c r="D39" s="50"/>
      <c r="E39" s="50"/>
      <c r="F39" s="14" t="str">
        <f t="shared" si="30"/>
        <v/>
      </c>
      <c r="G39" s="13" t="str">
        <f t="shared" si="31"/>
        <v/>
      </c>
      <c r="H39" s="13" t="str">
        <f t="shared" si="32"/>
        <v/>
      </c>
      <c r="I39" s="13" t="str">
        <f t="shared" si="33"/>
        <v/>
      </c>
      <c r="J39" s="13" t="str">
        <f t="shared" si="34"/>
        <v/>
      </c>
      <c r="K39" s="13" t="str">
        <f t="shared" si="35"/>
        <v/>
      </c>
      <c r="L39" s="13" t="str">
        <f t="shared" si="36"/>
        <v/>
      </c>
      <c r="M39" s="18" t="str">
        <f t="shared" si="37"/>
        <v/>
      </c>
      <c r="N39" s="18" t="str">
        <f t="shared" si="40"/>
        <v/>
      </c>
      <c r="O39" s="18" t="str">
        <f t="shared" si="41"/>
        <v/>
      </c>
      <c r="P39" s="18" t="str">
        <f t="shared" si="42"/>
        <v/>
      </c>
      <c r="Q39" s="18" t="str">
        <f t="shared" si="43"/>
        <v/>
      </c>
      <c r="R39" s="18" t="str">
        <f t="shared" si="44"/>
        <v/>
      </c>
      <c r="S39" s="18" t="str">
        <f t="shared" si="45"/>
        <v/>
      </c>
      <c r="T39" s="18" t="str">
        <f t="shared" si="46"/>
        <v/>
      </c>
      <c r="U39" s="34" t="str">
        <f t="shared" si="47"/>
        <v/>
      </c>
      <c r="V39" s="34" t="str">
        <f t="shared" si="48"/>
        <v/>
      </c>
      <c r="W39" s="35" t="str">
        <f t="shared" si="49"/>
        <v/>
      </c>
      <c r="X39" s="50" t="str">
        <f t="shared" si="50"/>
        <v/>
      </c>
      <c r="Y39" s="53" t="str">
        <f t="shared" si="38"/>
        <v/>
      </c>
    </row>
    <row r="40" spans="1:25" x14ac:dyDescent="0.3">
      <c r="A40" s="18" t="str">
        <f t="shared" si="39"/>
        <v/>
      </c>
      <c r="B40" s="50"/>
      <c r="C40" s="50"/>
      <c r="D40" s="50"/>
      <c r="E40" s="50"/>
      <c r="F40" s="14" t="str">
        <f t="shared" si="30"/>
        <v/>
      </c>
      <c r="G40" s="13" t="str">
        <f t="shared" si="31"/>
        <v/>
      </c>
      <c r="H40" s="13" t="str">
        <f t="shared" si="32"/>
        <v/>
      </c>
      <c r="I40" s="13" t="str">
        <f t="shared" si="33"/>
        <v/>
      </c>
      <c r="J40" s="13" t="str">
        <f t="shared" si="34"/>
        <v/>
      </c>
      <c r="K40" s="13" t="str">
        <f t="shared" si="35"/>
        <v/>
      </c>
      <c r="L40" s="13" t="str">
        <f t="shared" si="36"/>
        <v/>
      </c>
      <c r="M40" s="18" t="str">
        <f t="shared" si="37"/>
        <v/>
      </c>
      <c r="N40" s="18" t="str">
        <f t="shared" si="40"/>
        <v/>
      </c>
      <c r="O40" s="18" t="str">
        <f t="shared" si="41"/>
        <v/>
      </c>
      <c r="P40" s="18" t="str">
        <f t="shared" si="42"/>
        <v/>
      </c>
      <c r="Q40" s="18" t="str">
        <f t="shared" si="43"/>
        <v/>
      </c>
      <c r="R40" s="18" t="str">
        <f t="shared" si="44"/>
        <v/>
      </c>
      <c r="S40" s="18" t="str">
        <f t="shared" si="45"/>
        <v/>
      </c>
      <c r="T40" s="18" t="str">
        <f t="shared" si="46"/>
        <v/>
      </c>
      <c r="U40" s="34" t="str">
        <f t="shared" si="47"/>
        <v/>
      </c>
      <c r="V40" s="34" t="str">
        <f t="shared" si="48"/>
        <v/>
      </c>
      <c r="W40" s="35" t="str">
        <f t="shared" si="49"/>
        <v/>
      </c>
      <c r="X40" s="50" t="str">
        <f t="shared" si="50"/>
        <v/>
      </c>
      <c r="Y40" s="53" t="str">
        <f t="shared" si="38"/>
        <v/>
      </c>
    </row>
    <row r="41" spans="1:25" x14ac:dyDescent="0.3">
      <c r="A41" s="18" t="str">
        <f t="shared" si="39"/>
        <v/>
      </c>
      <c r="B41" s="50"/>
      <c r="C41" s="50"/>
      <c r="D41" s="50"/>
      <c r="E41" s="50"/>
      <c r="F41" s="14" t="str">
        <f t="shared" si="30"/>
        <v/>
      </c>
      <c r="G41" s="13" t="str">
        <f t="shared" si="31"/>
        <v/>
      </c>
      <c r="H41" s="13" t="str">
        <f t="shared" si="32"/>
        <v/>
      </c>
      <c r="I41" s="13" t="str">
        <f t="shared" si="33"/>
        <v/>
      </c>
      <c r="J41" s="13" t="str">
        <f t="shared" si="34"/>
        <v/>
      </c>
      <c r="K41" s="13" t="str">
        <f t="shared" si="35"/>
        <v/>
      </c>
      <c r="L41" s="13" t="str">
        <f t="shared" si="36"/>
        <v/>
      </c>
      <c r="M41" s="18" t="str">
        <f t="shared" si="37"/>
        <v/>
      </c>
      <c r="N41" s="18" t="str">
        <f t="shared" si="40"/>
        <v/>
      </c>
      <c r="O41" s="18" t="str">
        <f t="shared" si="41"/>
        <v/>
      </c>
      <c r="P41" s="18" t="str">
        <f t="shared" si="42"/>
        <v/>
      </c>
      <c r="Q41" s="18" t="str">
        <f t="shared" si="43"/>
        <v/>
      </c>
      <c r="R41" s="18" t="str">
        <f t="shared" si="44"/>
        <v/>
      </c>
      <c r="S41" s="18" t="str">
        <f t="shared" si="45"/>
        <v/>
      </c>
      <c r="T41" s="18" t="str">
        <f t="shared" si="46"/>
        <v/>
      </c>
      <c r="U41" s="34" t="str">
        <f t="shared" si="47"/>
        <v/>
      </c>
      <c r="V41" s="34" t="str">
        <f t="shared" si="48"/>
        <v/>
      </c>
      <c r="W41" s="35" t="str">
        <f t="shared" si="49"/>
        <v/>
      </c>
      <c r="X41" s="50" t="str">
        <f t="shared" si="50"/>
        <v/>
      </c>
      <c r="Y41" s="53" t="str">
        <f t="shared" si="38"/>
        <v/>
      </c>
    </row>
    <row r="42" spans="1:25" x14ac:dyDescent="0.3">
      <c r="A42" s="18" t="str">
        <f t="shared" si="39"/>
        <v/>
      </c>
      <c r="B42" s="50"/>
      <c r="C42" s="50"/>
      <c r="D42" s="50"/>
      <c r="E42" s="50"/>
      <c r="F42" s="14" t="str">
        <f>IF(J20="","",J20)</f>
        <v/>
      </c>
      <c r="G42" s="13" t="str">
        <f>IF(N20="","",N20)</f>
        <v/>
      </c>
      <c r="H42" s="13" t="str">
        <f>IF(R20="","",R20)</f>
        <v/>
      </c>
      <c r="I42" s="13" t="str">
        <f>IF(V20="","",V20)</f>
        <v/>
      </c>
      <c r="J42" s="13" t="str">
        <f>IF(Z20="","",Z20)</f>
        <v/>
      </c>
      <c r="K42" s="13" t="str">
        <f>IF(AD20="","",AD20)</f>
        <v/>
      </c>
      <c r="L42" s="13" t="str">
        <f>IF(AH20="","",AH20)</f>
        <v/>
      </c>
      <c r="M42" s="18" t="str">
        <f>IF(AL20="","",AL20)</f>
        <v/>
      </c>
      <c r="N42" s="18" t="str">
        <f t="shared" si="40"/>
        <v/>
      </c>
      <c r="O42" s="18" t="str">
        <f t="shared" si="41"/>
        <v/>
      </c>
      <c r="P42" s="18" t="str">
        <f t="shared" si="42"/>
        <v/>
      </c>
      <c r="Q42" s="18" t="str">
        <f t="shared" si="43"/>
        <v/>
      </c>
      <c r="R42" s="18" t="str">
        <f t="shared" si="44"/>
        <v/>
      </c>
      <c r="S42" s="18" t="str">
        <f t="shared" si="45"/>
        <v/>
      </c>
      <c r="T42" s="18" t="str">
        <f t="shared" si="46"/>
        <v/>
      </c>
      <c r="U42" s="34" t="str">
        <f t="shared" si="47"/>
        <v/>
      </c>
      <c r="V42" s="34" t="str">
        <f t="shared" si="48"/>
        <v/>
      </c>
      <c r="W42" s="35" t="str">
        <f t="shared" si="49"/>
        <v/>
      </c>
      <c r="X42" s="50" t="str">
        <f t="shared" si="50"/>
        <v/>
      </c>
      <c r="Y42" s="53" t="str">
        <f t="shared" si="38"/>
        <v/>
      </c>
    </row>
    <row r="43" spans="1:25" x14ac:dyDescent="0.3">
      <c r="A43" s="18" t="str">
        <f t="shared" si="39"/>
        <v/>
      </c>
      <c r="B43" s="50"/>
      <c r="C43" s="50"/>
      <c r="D43" s="50"/>
      <c r="E43" s="50"/>
      <c r="F43" s="14" t="str">
        <f>IF(J21="","",J21)</f>
        <v/>
      </c>
      <c r="G43" s="13" t="str">
        <f>IF(N21="","",N21)</f>
        <v/>
      </c>
      <c r="H43" s="13" t="str">
        <f>IF(R21="","",R21)</f>
        <v/>
      </c>
      <c r="I43" s="13" t="str">
        <f>IF(V21="","",V21)</f>
        <v/>
      </c>
      <c r="J43" s="13" t="str">
        <f>IF(Z21="","",Z21)</f>
        <v/>
      </c>
      <c r="K43" s="13" t="str">
        <f>IF(AD21="","",AD21)</f>
        <v/>
      </c>
      <c r="L43" s="13" t="str">
        <f>IF(AH21="","",AH21)</f>
        <v/>
      </c>
      <c r="M43" s="18" t="str">
        <f>IF(AL21="","",AL21)</f>
        <v/>
      </c>
      <c r="N43" s="18" t="str">
        <f t="shared" si="40"/>
        <v/>
      </c>
      <c r="O43" s="18" t="str">
        <f t="shared" si="41"/>
        <v/>
      </c>
      <c r="P43" s="18" t="str">
        <f t="shared" si="42"/>
        <v/>
      </c>
      <c r="Q43" s="18" t="str">
        <f t="shared" si="43"/>
        <v/>
      </c>
      <c r="R43" s="18" t="str">
        <f t="shared" si="44"/>
        <v/>
      </c>
      <c r="S43" s="18" t="str">
        <f t="shared" si="45"/>
        <v/>
      </c>
      <c r="T43" s="18" t="str">
        <f t="shared" si="46"/>
        <v/>
      </c>
      <c r="U43" s="34" t="str">
        <f t="shared" si="47"/>
        <v/>
      </c>
      <c r="V43" s="34" t="str">
        <f t="shared" si="48"/>
        <v/>
      </c>
      <c r="W43" s="35" t="str">
        <f t="shared" si="49"/>
        <v/>
      </c>
      <c r="X43" s="50" t="str">
        <f t="shared" si="50"/>
        <v/>
      </c>
      <c r="Y43" s="53" t="str">
        <f t="shared" si="38"/>
        <v/>
      </c>
    </row>
    <row r="44" spans="1:25" ht="15" thickBot="1" x14ac:dyDescent="0.35">
      <c r="A44" s="18" t="str">
        <f t="shared" si="39"/>
        <v/>
      </c>
      <c r="B44" s="50"/>
      <c r="C44" s="50"/>
      <c r="D44" s="50"/>
      <c r="E44" s="50"/>
      <c r="F44" s="16" t="str">
        <f>IF(J23="","",J23)</f>
        <v/>
      </c>
      <c r="G44" s="19" t="str">
        <f>IF(N23="","",N23)</f>
        <v/>
      </c>
      <c r="H44" s="19" t="str">
        <f>IF(R23="","",R23)</f>
        <v/>
      </c>
      <c r="I44" s="19" t="str">
        <f>IF(V23="","",V23)</f>
        <v/>
      </c>
      <c r="J44" s="19" t="str">
        <f>IF(Z23="","",Z23)</f>
        <v/>
      </c>
      <c r="K44" s="19" t="str">
        <f>IF(AD23="","",AD23)</f>
        <v/>
      </c>
      <c r="L44" s="19" t="str">
        <f>IF(AH23="","",AH23)</f>
        <v/>
      </c>
      <c r="M44" s="29" t="str">
        <f>IF(AL23="","",AL23)</f>
        <v/>
      </c>
      <c r="N44" s="29" t="str">
        <f t="shared" si="40"/>
        <v/>
      </c>
      <c r="O44" s="29" t="str">
        <f t="shared" si="41"/>
        <v/>
      </c>
      <c r="P44" s="29" t="str">
        <f t="shared" si="42"/>
        <v/>
      </c>
      <c r="Q44" s="29" t="str">
        <f t="shared" si="43"/>
        <v/>
      </c>
      <c r="R44" s="29" t="str">
        <f t="shared" si="44"/>
        <v/>
      </c>
      <c r="S44" s="29" t="str">
        <f t="shared" si="45"/>
        <v/>
      </c>
      <c r="T44" s="29" t="str">
        <f t="shared" si="46"/>
        <v/>
      </c>
      <c r="U44" s="36" t="str">
        <f t="shared" si="47"/>
        <v/>
      </c>
      <c r="V44" s="36" t="str">
        <f t="shared" si="48"/>
        <v/>
      </c>
      <c r="W44" s="37" t="str">
        <f t="shared" si="49"/>
        <v/>
      </c>
      <c r="X44" s="52" t="str">
        <f t="shared" si="50"/>
        <v/>
      </c>
      <c r="Y44" s="54" t="str">
        <f t="shared" si="38"/>
        <v/>
      </c>
    </row>
    <row r="45" spans="1:25" x14ac:dyDescent="0.3">
      <c r="A45" s="15"/>
      <c r="B45" s="15"/>
      <c r="C45" s="15"/>
      <c r="D45" s="15"/>
      <c r="E45" s="15"/>
      <c r="F45" s="15"/>
    </row>
    <row r="46" spans="1:25" x14ac:dyDescent="0.3">
      <c r="A46" s="15"/>
      <c r="B46" s="15"/>
      <c r="C46" s="15"/>
      <c r="D46" s="15"/>
      <c r="E46" s="15"/>
      <c r="F46" s="15"/>
    </row>
    <row r="47" spans="1:25" x14ac:dyDescent="0.3">
      <c r="A47" s="15"/>
      <c r="B47" s="15"/>
      <c r="C47" s="15"/>
      <c r="D47" s="15"/>
      <c r="E47" s="15"/>
      <c r="F47" s="15"/>
    </row>
    <row r="48" spans="1:25" x14ac:dyDescent="0.3">
      <c r="A48" s="15"/>
      <c r="B48" s="15"/>
      <c r="C48" s="15"/>
      <c r="D48" s="15"/>
      <c r="E48" s="15"/>
      <c r="F48" s="15"/>
    </row>
    <row r="49" spans="1:6" x14ac:dyDescent="0.3">
      <c r="A49" s="15"/>
      <c r="B49" s="15"/>
      <c r="C49" s="15"/>
      <c r="D49" s="15"/>
      <c r="E49" s="15"/>
      <c r="F49" s="15"/>
    </row>
    <row r="50" spans="1:6" x14ac:dyDescent="0.3">
      <c r="A50" s="15"/>
      <c r="B50" s="15"/>
      <c r="C50" s="15"/>
      <c r="D50" s="15"/>
      <c r="E50" s="15"/>
      <c r="F50" s="15"/>
    </row>
    <row r="51" spans="1:6" x14ac:dyDescent="0.3">
      <c r="A51" s="15"/>
      <c r="B51" s="15"/>
      <c r="C51" s="15"/>
      <c r="D51" s="15"/>
      <c r="E51" s="15"/>
      <c r="F51" s="15"/>
    </row>
    <row r="52" spans="1:6" x14ac:dyDescent="0.3">
      <c r="A52" s="15"/>
      <c r="B52" s="15"/>
      <c r="C52" s="15"/>
      <c r="D52" s="15"/>
      <c r="E52" s="15"/>
      <c r="F52" s="15"/>
    </row>
    <row r="53" spans="1:6" x14ac:dyDescent="0.3">
      <c r="A53" s="15"/>
      <c r="B53" s="15"/>
      <c r="C53" s="15"/>
      <c r="D53" s="15"/>
      <c r="E53" s="15"/>
      <c r="F53" s="15"/>
    </row>
    <row r="54" spans="1:6" x14ac:dyDescent="0.3">
      <c r="A54" s="15"/>
      <c r="B54" s="15"/>
      <c r="C54" s="15"/>
      <c r="D54" s="15"/>
      <c r="E54" s="15"/>
      <c r="F54" s="15"/>
    </row>
    <row r="55" spans="1:6" x14ac:dyDescent="0.3">
      <c r="A55" s="15"/>
      <c r="B55" s="15"/>
      <c r="C55" s="15"/>
      <c r="D55" s="15"/>
      <c r="E55" s="15"/>
      <c r="F55" s="15"/>
    </row>
    <row r="56" spans="1:6" x14ac:dyDescent="0.3">
      <c r="A56" s="15"/>
      <c r="B56" s="15"/>
      <c r="C56" s="15"/>
      <c r="D56" s="15"/>
      <c r="E56" s="15"/>
    </row>
  </sheetData>
  <phoneticPr fontId="2" type="noConversion"/>
  <conditionalFormatting sqref="F25:T44">
    <cfRule type="expression" dxfId="7" priority="7">
      <formula>COLUMN()-5=IF($V25="","",MATCH($V25,$F25:$T25,0))</formula>
    </cfRule>
    <cfRule type="expression" dxfId="6" priority="8">
      <formula>COLUMN()-5=IF($W25="","",MATCH($W25,$F25:$T25,0))</formula>
    </cfRule>
    <cfRule type="expression" dxfId="5" priority="9">
      <formula>COLUMN()-5=IF($U25="","",MATCH($U25,$F25:$T25,0))</formula>
    </cfRule>
  </conditionalFormatting>
  <dataValidations count="1">
    <dataValidation type="list" allowBlank="1" showInputMessage="1" showErrorMessage="1" sqref="I1 M1 Q1 U1 Y1 AC1 AG1 AK1 AO1 AS1 AW1 BA1 BE1 BI1 BM1" xr:uid="{36B2FAB6-B265-464B-A73A-81863177FA33}">
      <formula1>"L,M,H"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5904-10B4-48BC-A30A-A806E5C99530}">
  <sheetPr codeName="Sheet1">
    <tabColor theme="9" tint="-0.249977111117893"/>
  </sheetPr>
  <dimension ref="A1:BL57"/>
  <sheetViews>
    <sheetView showGridLines="0" topLeftCell="A16" zoomScale="130" zoomScaleNormal="130" workbookViewId="0">
      <pane xSplit="4" topLeftCell="J1" activePane="topRight" state="frozen"/>
      <selection pane="topRight" activeCell="V26" sqref="V26"/>
    </sheetView>
  </sheetViews>
  <sheetFormatPr defaultRowHeight="14.4" x14ac:dyDescent="0.3"/>
  <cols>
    <col min="1" max="1" width="11.33203125" customWidth="1"/>
    <col min="2" max="2" width="10.6640625" customWidth="1"/>
    <col min="3" max="3" width="10.33203125" customWidth="1"/>
    <col min="4" max="4" width="8.88671875" customWidth="1"/>
    <col min="5" max="5" width="8.88671875" style="3" customWidth="1"/>
    <col min="6" max="6" width="8.88671875" customWidth="1"/>
    <col min="7" max="7" width="8.109375" bestFit="1" customWidth="1"/>
    <col min="8" max="8" width="8.88671875" customWidth="1"/>
  </cols>
  <sheetData>
    <row r="1" spans="1:64" x14ac:dyDescent="0.3">
      <c r="E1" s="6" t="s">
        <v>1</v>
      </c>
      <c r="F1" s="7"/>
      <c r="G1" s="7"/>
      <c r="H1" s="8"/>
      <c r="I1" s="6" t="s">
        <v>8</v>
      </c>
      <c r="J1" s="7"/>
      <c r="K1" s="7"/>
      <c r="L1" s="8"/>
      <c r="M1" s="6" t="s">
        <v>9</v>
      </c>
      <c r="N1" s="7"/>
      <c r="O1" s="7"/>
      <c r="P1" s="8"/>
      <c r="Q1" s="6" t="s">
        <v>10</v>
      </c>
      <c r="R1" s="7"/>
      <c r="S1" s="7"/>
      <c r="T1" s="8"/>
      <c r="U1" s="6" t="s">
        <v>11</v>
      </c>
      <c r="V1" s="7"/>
      <c r="W1" s="7"/>
      <c r="X1" s="8"/>
      <c r="Y1" s="6" t="s">
        <v>12</v>
      </c>
      <c r="Z1" s="7"/>
      <c r="AA1" s="7"/>
      <c r="AB1" s="8"/>
      <c r="AC1" s="6" t="s">
        <v>13</v>
      </c>
      <c r="AD1" s="7"/>
      <c r="AE1" s="7"/>
      <c r="AF1" s="8"/>
      <c r="AG1" s="6" t="s">
        <v>14</v>
      </c>
      <c r="AH1" s="7"/>
      <c r="AI1" s="7"/>
      <c r="AJ1" s="8"/>
      <c r="AK1" s="6" t="s">
        <v>29</v>
      </c>
      <c r="AL1" s="7"/>
      <c r="AM1" s="7"/>
      <c r="AN1" s="8"/>
      <c r="AO1" s="6" t="s">
        <v>60</v>
      </c>
      <c r="AP1" s="7"/>
      <c r="AQ1" s="7"/>
      <c r="AR1" s="8"/>
      <c r="AS1" s="6" t="s">
        <v>70</v>
      </c>
      <c r="AT1" s="7"/>
      <c r="AU1" s="7"/>
      <c r="AV1" s="8"/>
      <c r="AW1" s="6" t="s">
        <v>83</v>
      </c>
      <c r="AX1" s="7"/>
      <c r="AY1" s="7"/>
      <c r="AZ1" s="8"/>
      <c r="BA1" s="6" t="s">
        <v>84</v>
      </c>
      <c r="BB1" s="7"/>
      <c r="BC1" s="7"/>
      <c r="BD1" s="8"/>
      <c r="BE1" s="6" t="s">
        <v>85</v>
      </c>
      <c r="BF1" s="7"/>
      <c r="BG1" s="7"/>
      <c r="BH1" s="8"/>
      <c r="BI1" s="6" t="s">
        <v>86</v>
      </c>
      <c r="BJ1" s="7"/>
      <c r="BK1" s="7"/>
      <c r="BL1" s="8"/>
    </row>
    <row r="2" spans="1:64" s="44" customFormat="1" ht="15" thickBot="1" x14ac:dyDescent="0.35">
      <c r="A2" s="42" t="s">
        <v>0</v>
      </c>
      <c r="B2" s="42"/>
      <c r="C2" s="42"/>
      <c r="D2" s="42" t="s">
        <v>46</v>
      </c>
      <c r="E2" s="43" t="s">
        <v>15</v>
      </c>
      <c r="F2" s="44" t="s">
        <v>16</v>
      </c>
      <c r="G2" s="44" t="s">
        <v>22</v>
      </c>
      <c r="H2" s="45" t="s">
        <v>7</v>
      </c>
      <c r="I2" s="43" t="s">
        <v>15</v>
      </c>
      <c r="J2" s="44" t="s">
        <v>16</v>
      </c>
      <c r="K2" s="44" t="s">
        <v>22</v>
      </c>
      <c r="L2" s="45" t="s">
        <v>7</v>
      </c>
      <c r="M2" s="43" t="s">
        <v>15</v>
      </c>
      <c r="N2" s="44" t="s">
        <v>16</v>
      </c>
      <c r="O2" s="44" t="s">
        <v>22</v>
      </c>
      <c r="P2" s="45" t="s">
        <v>7</v>
      </c>
      <c r="Q2" s="43" t="s">
        <v>15</v>
      </c>
      <c r="R2" s="44" t="s">
        <v>16</v>
      </c>
      <c r="S2" s="44" t="s">
        <v>22</v>
      </c>
      <c r="T2" s="45" t="s">
        <v>7</v>
      </c>
      <c r="U2" s="43" t="s">
        <v>15</v>
      </c>
      <c r="V2" s="44" t="s">
        <v>16</v>
      </c>
      <c r="W2" s="44" t="s">
        <v>22</v>
      </c>
      <c r="X2" s="45" t="s">
        <v>7</v>
      </c>
      <c r="Y2" s="43" t="s">
        <v>15</v>
      </c>
      <c r="Z2" s="44" t="s">
        <v>16</v>
      </c>
      <c r="AA2" s="44" t="s">
        <v>22</v>
      </c>
      <c r="AB2" s="45" t="s">
        <v>7</v>
      </c>
      <c r="AC2" s="43" t="s">
        <v>15</v>
      </c>
      <c r="AD2" s="44" t="s">
        <v>16</v>
      </c>
      <c r="AE2" s="44" t="s">
        <v>22</v>
      </c>
      <c r="AF2" s="45" t="s">
        <v>7</v>
      </c>
      <c r="AG2" s="43" t="s">
        <v>15</v>
      </c>
      <c r="AH2" s="44" t="s">
        <v>16</v>
      </c>
      <c r="AI2" s="44" t="s">
        <v>22</v>
      </c>
      <c r="AJ2" s="45" t="s">
        <v>7</v>
      </c>
      <c r="AK2" s="43" t="s">
        <v>15</v>
      </c>
      <c r="AL2" s="44" t="s">
        <v>16</v>
      </c>
      <c r="AM2" s="44" t="s">
        <v>22</v>
      </c>
      <c r="AN2" s="45" t="s">
        <v>7</v>
      </c>
      <c r="AO2" s="43" t="s">
        <v>15</v>
      </c>
      <c r="AP2" s="44" t="s">
        <v>16</v>
      </c>
      <c r="AQ2" s="44" t="s">
        <v>22</v>
      </c>
      <c r="AR2" s="45" t="s">
        <v>7</v>
      </c>
      <c r="AS2" s="43" t="s">
        <v>15</v>
      </c>
      <c r="AT2" s="44" t="s">
        <v>16</v>
      </c>
      <c r="AU2" s="44" t="s">
        <v>22</v>
      </c>
      <c r="AV2" s="45" t="s">
        <v>7</v>
      </c>
      <c r="AW2" s="43" t="s">
        <v>15</v>
      </c>
      <c r="AX2" s="44" t="s">
        <v>16</v>
      </c>
      <c r="AY2" s="44" t="s">
        <v>22</v>
      </c>
      <c r="AZ2" s="45" t="s">
        <v>7</v>
      </c>
      <c r="BA2" s="43" t="s">
        <v>15</v>
      </c>
      <c r="BB2" s="44" t="s">
        <v>16</v>
      </c>
      <c r="BC2" s="44" t="s">
        <v>22</v>
      </c>
      <c r="BD2" s="45" t="s">
        <v>7</v>
      </c>
      <c r="BE2" s="43" t="s">
        <v>15</v>
      </c>
      <c r="BF2" s="44" t="s">
        <v>16</v>
      </c>
      <c r="BG2" s="44" t="s">
        <v>22</v>
      </c>
      <c r="BH2" s="45" t="s">
        <v>7</v>
      </c>
      <c r="BI2" s="43" t="s">
        <v>15</v>
      </c>
      <c r="BJ2" s="44" t="s">
        <v>16</v>
      </c>
      <c r="BK2" s="44" t="s">
        <v>22</v>
      </c>
      <c r="BL2" s="45" t="s">
        <v>7</v>
      </c>
    </row>
    <row r="3" spans="1:64" s="39" customFormat="1" x14ac:dyDescent="0.3">
      <c r="A3" s="68" t="s">
        <v>27</v>
      </c>
      <c r="B3" s="69" t="s">
        <v>30</v>
      </c>
      <c r="C3" s="69"/>
      <c r="D3" s="70">
        <v>0.87180000000000002</v>
      </c>
      <c r="E3" s="40" t="s">
        <v>72</v>
      </c>
      <c r="F3" s="5" t="str">
        <f t="shared" ref="F3:F22" si="0">IF(ISTEXT(E3),"",IF(E3="","",E3*$D3))</f>
        <v/>
      </c>
      <c r="G3" s="26" t="str">
        <f>IF(F3="","",F3-MIN(F$3:F$22))</f>
        <v/>
      </c>
      <c r="H3" s="10" cm="1">
        <f t="array" ref="H3">IF(SUMPRODUCT(--ISNUMBER(E$3:E$22))&gt;0,IF($A3="","",IF(E3="","",IF(ISTEXT(E3),IF(E3="DNF",COUNTIF(F$3:F$22,"&gt;0")+COUNTIF(E$3:E$22,"DNF"),COUNTIF(F$3:F$22,"&gt;0")+COUNTIF(E$3:E$22,"DNF")+1),RANK(F3,F$3:F$22,1)))),"")</f>
        <v>3</v>
      </c>
      <c r="I3" s="40" t="s">
        <v>72</v>
      </c>
      <c r="J3" s="5" t="str">
        <f t="shared" ref="J3:J22" si="1">IF(ISTEXT(I3),"",IF(I3="","",I3*$D3))</f>
        <v/>
      </c>
      <c r="K3" s="26" t="str">
        <f>IF(J3="","",J3-MIN(J$3:J$22))</f>
        <v/>
      </c>
      <c r="L3" s="10" cm="1">
        <f t="array" ref="L3">IF(SUMPRODUCT(--ISNUMBER(I$3:I$22))&gt;0,IF($A3="","",IF(I3="","",IF(ISTEXT(I3),IF(I3="DNF",COUNTIF(J$3:J$22,"&gt;0")+COUNTIF(I$3:I$22,"DNF"),COUNTIF(J$3:J$22,"&gt;0")+COUNTIF(I$3:I$22,"DNF")+1),RANK(J3,J$3:J$22,1)))),"")</f>
        <v>4</v>
      </c>
      <c r="M3" s="40" t="s">
        <v>72</v>
      </c>
      <c r="N3" s="5" t="str">
        <f t="shared" ref="N3:N22" si="2">IF(ISTEXT(M3),"",IF(M3="","",M3*$D3))</f>
        <v/>
      </c>
      <c r="O3" s="26" t="str">
        <f>IF(N3="","",N3-MIN(N$3:N$22))</f>
        <v/>
      </c>
      <c r="P3" s="10" cm="1">
        <f t="array" ref="P3">IF(SUMPRODUCT(--ISNUMBER(M$3:M$22))&gt;0,IF($A3="","",IF(M3="","",IF(ISTEXT(M3),IF(M3="DNF",COUNTIF(N$3:N$22,"&gt;0")+COUNTIF(M$3:M$22,"DNF"),COUNTIF(N$3:N$22,"&gt;0")+COUNTIF(M$3:M$22,"DNF")+1),RANK(N3,N$3:N$22,1)))),"")</f>
        <v>8</v>
      </c>
      <c r="Q3" s="40" t="s">
        <v>72</v>
      </c>
      <c r="R3" s="5" t="str">
        <f t="shared" ref="R3:R22" si="3">IF(ISTEXT(Q3),"",IF(Q3="","",Q3*$D3))</f>
        <v/>
      </c>
      <c r="S3" s="26" t="str">
        <f>IF(R3="","",R3-MIN(R$3:R$22))</f>
        <v/>
      </c>
      <c r="T3" s="10" cm="1">
        <f t="array" ref="T3">IF(SUMPRODUCT(--ISNUMBER(Q$3:Q$22))&gt;0,IF($A3="","",IF(Q3="","",IF(ISTEXT(Q3),IF(Q3="DNF",COUNTIF(R$3:R$22,"&gt;0")+COUNTIF(Q$3:Q$22,"DNF"),COUNTIF(R$3:R$22,"&gt;0")+COUNTIF(Q$3:Q$22,"DNF")+1),RANK(R3,R$3:R$22,1)))),"")</f>
        <v>6</v>
      </c>
      <c r="U3" s="40" t="s">
        <v>72</v>
      </c>
      <c r="V3" s="5" t="str">
        <f t="shared" ref="V3:V22" si="4">IF(ISTEXT(U3),"",IF(U3="","",U3*$D3))</f>
        <v/>
      </c>
      <c r="W3" s="26" t="str">
        <f>IF(V3="","",V3-MIN(V$3:V$22))</f>
        <v/>
      </c>
      <c r="X3" s="10" cm="1">
        <f t="array" ref="X3">IF(SUMPRODUCT(--ISNUMBER(U$3:U$22))&gt;0,IF($A3="","",IF(U3="","",IF(ISTEXT(U3),IF(U3="DNF",COUNTIF(V$3:V$22,"&gt;0")+COUNTIF(U$3:U$22,"DNF"),COUNTIF(V$3:V$22,"&gt;0")+COUNTIF(U$3:U$22,"DNF")+1),RANK(V3,V$3:V$22,1)))),"")</f>
        <v>4</v>
      </c>
      <c r="Y3" s="40">
        <v>6.8634259259259256E-2</v>
      </c>
      <c r="Z3" s="5">
        <f>IF(ISTEXT(Y3),"",IF(Y3="","",Y3*$D3))</f>
        <v>5.9835347222222224E-2</v>
      </c>
      <c r="AA3" s="26">
        <f>IF(Z3="","",Z3-MIN(Z$3:Z$22))</f>
        <v>2.1196064814814897E-3</v>
      </c>
      <c r="AB3" s="10" cm="1">
        <f t="array" ref="AB3">IF(SUMPRODUCT(--ISNUMBER(Y$3:Y$22))&gt;0,IF($A3="","",IF(Y3="","",IF(ISTEXT(Y3),IF(Y3="DNF",COUNTIF(Z$3:Z$22,"&gt;0")+COUNTIF(Y$3:Y$22,"DNF"),COUNTIF(Z$3:Z$22,"&gt;0")+COUNTIF(Y$3:Y$22,"DNF")+1),RANK(Z3,Z$3:Z$22,1)))),"")</f>
        <v>5</v>
      </c>
      <c r="AC3" s="40" t="s">
        <v>72</v>
      </c>
      <c r="AD3" s="5" t="str">
        <f t="shared" ref="AD3:AD22" si="5">IF(ISTEXT(AC3),"",IF(AC3="","",AC3*$D3))</f>
        <v/>
      </c>
      <c r="AE3" s="26" t="str">
        <f>IF(AD3="","",AD3-MIN(AD$3:AD$22))</f>
        <v/>
      </c>
      <c r="AF3" s="10" cm="1">
        <f t="array" ref="AF3">IF(SUMPRODUCT(--ISNUMBER(AC$3:AC$22))&gt;0,IF($A3="","",IF(AC3="","",IF(ISTEXT(AC3),IF(AC3="DNF",COUNTIF(AD$3:AD$22,"&gt;0")+COUNTIF(AC$3:AC$22,"DNF"),COUNTIF(AD$3:AD$22,"&gt;0")+COUNTIF(AC$3:AC$22,"DNF")+1),RANK(AD3,AD$3:AD$22,1)))),"")</f>
        <v>7</v>
      </c>
      <c r="AG3" s="40" t="s">
        <v>72</v>
      </c>
      <c r="AH3" s="5" t="str">
        <f>IF(ISTEXT(AG3),"",IF(AG3="","",AG3*$D3))</f>
        <v/>
      </c>
      <c r="AI3" s="26" t="str">
        <f>IF(AH3="","",AH3-MIN(AH$3:AH$22))</f>
        <v/>
      </c>
      <c r="AJ3" s="10" cm="1">
        <f t="array" ref="AJ3">IF(SUMPRODUCT(--ISNUMBER(AG$3:AG$22))&gt;0,IF($A3="","",IF(AG3="","",IF(ISTEXT(AG3),IF(AG3="DNF",COUNTIF(AH$3:AH$22,"&gt;0")+COUNTIF(AG$3:AG$22,"DNF"),COUNTIF(AH$3:AH$22,"&gt;0")+COUNTIF(AG$3:AG$22,"DNF")+1),RANK(AH3,AH$3:AH$22,1)))),"")</f>
        <v>6</v>
      </c>
      <c r="AK3" s="40" t="s">
        <v>72</v>
      </c>
      <c r="AL3" s="5" t="str">
        <f t="shared" ref="AL3:AL22" si="6">IF(ISTEXT(AK3),"",IF(AK3="","",AK3*$D3))</f>
        <v/>
      </c>
      <c r="AM3" s="26" t="str">
        <f>IF(AL3="","",AL3-MIN(AL$3:AL$22))</f>
        <v/>
      </c>
      <c r="AN3" s="10" cm="1">
        <f t="array" ref="AN3">IF(SUMPRODUCT(--ISNUMBER(AK$3:AK$22))&gt;0,IF($A3="","",IF(AK3="","",IF(ISTEXT(AK3),IF(AK3="DNF",COUNTIF(AL$3:AL$22,"&gt;0")+COUNTIF(AK$3:AK$22,"DNF"),COUNTIF(AL$3:AL$22,"&gt;0")+COUNTIF(AK$3:AK$22,"DNF")+1),RANK(AL3,AL$3:AL$22,1)))),"")</f>
        <v>3</v>
      </c>
      <c r="AO3" s="40"/>
      <c r="AP3" s="5" t="str">
        <f t="shared" ref="AP3:AP22" si="7">IF(ISTEXT(AO3),"",IF(AO3="","",AO3*$D3))</f>
        <v/>
      </c>
      <c r="AQ3" s="26" t="str">
        <f>IF(AP3="","",AP3-MIN(AP$3:AP$22))</f>
        <v/>
      </c>
      <c r="AR3" s="10" t="str" cm="1">
        <f t="array" ref="AR3">IF(SUMPRODUCT(--ISNUMBER(AO$3:AO$22))&gt;0,IF($A3="","",IF(AO3="","",IF(ISTEXT(AO3),IF(AO3="DNF",COUNTIF(AP$3:AP$22,"&gt;0")+COUNTIF(AO$3:AO$22,"DNF"),COUNTIF(AP$3:AP$22,"&gt;0")+COUNTIF(AO$3:AO$22,"DNF")+1),RANK(AP3,AP$3:AP$22,1)))),"")</f>
        <v/>
      </c>
      <c r="AS3" s="40"/>
      <c r="AT3" s="5" t="str">
        <f t="shared" ref="AT3:AT22" si="8">IF(ISTEXT(AS3),"",IF(AS3="","",AS3*$D3))</f>
        <v/>
      </c>
      <c r="AU3" s="26" t="str">
        <f>IF(AT3="","",AT3-MIN(AT$3:AT$22))</f>
        <v/>
      </c>
      <c r="AV3" s="10" t="str" cm="1">
        <f t="array" ref="AV3">IF(SUMPRODUCT(--ISNUMBER(AS$3:AS$22))&gt;0,IF($A3="","",IF(AS3="","",IF(ISTEXT(AS3),IF(AS3="DNF",COUNTIF(AT$3:AT$22,"&gt;0")+COUNTIF(AS$3:AS$22,"DNF"),COUNTIF(AT$3:AT$22,"&gt;0")+COUNTIF(AS$3:AS$22,"DNF")+1),RANK(AT3,AT$3:AT$22,1)))),"")</f>
        <v/>
      </c>
      <c r="AW3" s="40"/>
      <c r="AX3" s="5" t="str">
        <f t="shared" ref="AX3:AX22" si="9">IF(ISTEXT(AW3),"",IF(AW3="","",AW3*$D3))</f>
        <v/>
      </c>
      <c r="AY3" s="26" t="str">
        <f>IF(AX3="","",AX3-MIN(AX$3:AX$22))</f>
        <v/>
      </c>
      <c r="AZ3" s="10" t="str" cm="1">
        <f t="array" ref="AZ3">IF(SUMPRODUCT(--ISNUMBER(AW$3:AW$22))&gt;0,IF($A3="","",IF(AW3="","",IF(ISTEXT(AW3),IF(AW3="DNF",COUNTIF(AX$3:AX$22,"&gt;0")+COUNTIF(AW$3:AW$22,"DNF"),COUNTIF(AX$3:AX$22,"&gt;0")+COUNTIF(AW$3:AW$22,"DNF")+1),RANK(AX3,AX$3:AX$22,1)))),"")</f>
        <v/>
      </c>
      <c r="BA3" s="40"/>
      <c r="BB3" s="5" t="str">
        <f t="shared" ref="BB3:BB22" si="10">IF(ISTEXT(BA3),"",IF(BA3="","",BA3*$D3))</f>
        <v/>
      </c>
      <c r="BC3" s="26" t="str">
        <f>IF(BB3="","",BB3-MIN(BB$3:BB$22))</f>
        <v/>
      </c>
      <c r="BD3" s="10" t="str" cm="1">
        <f t="array" ref="BD3">IF(SUMPRODUCT(--ISNUMBER(BA$3:BA$22))&gt;0,IF($A3="","",IF(BA3="","",IF(ISTEXT(BA3),IF(BA3="DNF",COUNTIF(BB$3:BB$22,"&gt;0")+COUNTIF(BA$3:BA$22,"DNF"),COUNTIF(BB$3:BB$22,"&gt;0")+COUNTIF(BA$3:BA$22,"DNF")+1),RANK(BB3,BB$3:BB$22,1)))),"")</f>
        <v/>
      </c>
      <c r="BE3" s="40"/>
      <c r="BF3" s="5" t="str">
        <f t="shared" ref="BF3:BF22" si="11">IF(ISTEXT(BE3),"",IF(BE3="","",BE3*$D3))</f>
        <v/>
      </c>
      <c r="BG3" s="26" t="str">
        <f>IF(BF3="","",BF3-MIN(BF$3:BF$22))</f>
        <v/>
      </c>
      <c r="BH3" s="10" t="str" cm="1">
        <f t="array" ref="BH3">IF(SUMPRODUCT(--ISNUMBER(BE$3:BE$22))&gt;0,IF($A3="","",IF(BE3="","",IF(ISTEXT(BE3),IF(BE3="DNF",COUNTIF(BF$3:BF$22,"&gt;0")+COUNTIF(BE$3:BE$22,"DNF"),COUNTIF(BF$3:BF$22,"&gt;0")+COUNTIF(BE$3:BE$22,"DNF")+1),RANK(BF3,BF$3:BF$22,1)))),"")</f>
        <v/>
      </c>
      <c r="BI3" s="40"/>
      <c r="BJ3" s="5" t="str">
        <f t="shared" ref="BJ3:BJ22" si="12">IF(ISTEXT(BI3),"",IF(BI3="","",BI3*$D3))</f>
        <v/>
      </c>
      <c r="BK3" s="26" t="str">
        <f>IF(BJ3="","",BJ3-MIN(BJ$3:BJ$22))</f>
        <v/>
      </c>
      <c r="BL3" s="10" t="str" cm="1">
        <f t="array" ref="BL3">IF(SUMPRODUCT(--ISNUMBER(BI$3:BI$22))&gt;0,IF($A3="","",IF(BI3="","",IF(ISTEXT(BI3),IF(BI3="DNF",COUNTIF(BJ$3:BJ$22,"&gt;0")+COUNTIF(BI$3:BI$22,"DNF"),COUNTIF(BJ$3:BJ$22,"&gt;0")+COUNTIF(BI$3:BI$22,"DNF")+1),RANK(BJ3,BJ$3:BJ$22,1)))),"")</f>
        <v/>
      </c>
    </row>
    <row r="4" spans="1:64" s="4" customFormat="1" x14ac:dyDescent="0.3">
      <c r="A4" s="65" t="s">
        <v>6</v>
      </c>
      <c r="B4" s="66" t="s">
        <v>31</v>
      </c>
      <c r="C4" s="66"/>
      <c r="D4" s="67">
        <v>0.83</v>
      </c>
      <c r="E4" s="9">
        <v>7.8090277777777786E-2</v>
      </c>
      <c r="F4" s="5">
        <f t="shared" si="0"/>
        <v>6.4814930555555553E-2</v>
      </c>
      <c r="G4" s="26">
        <f>IF(F4="","",F4-MIN(F$3:F$22))</f>
        <v>0</v>
      </c>
      <c r="H4" s="10" cm="1">
        <f t="array" ref="H4">IF(SUMPRODUCT(--ISNUMBER(E$3:E$22))&gt;0,IF($A4="","",IF(E4="","",IF(ISTEXT(E4),IF(E4="DNF",COUNTIF(F$3:F$22,"&gt;0")+COUNTIF(E$3:E$22,"DNF"),COUNTIF(F$3:F$22,"&gt;0")+COUNTIF(E$3:E$22,"DNF")+1),RANK(F4,F$3:F$22,1)))),"")</f>
        <v>1</v>
      </c>
      <c r="I4" s="9">
        <v>9.5983796296296289E-2</v>
      </c>
      <c r="J4" s="5">
        <f t="shared" si="1"/>
        <v>7.9666550925925922E-2</v>
      </c>
      <c r="K4" s="26">
        <f>IF(J4="","",J4-MIN(J$3:J$22))</f>
        <v>0</v>
      </c>
      <c r="L4" s="10" cm="1">
        <f t="array" ref="L4">IF(SUMPRODUCT(--ISNUMBER(I$3:I$22))&gt;0,IF($A4="","",IF(I4="","",IF(ISTEXT(I4),IF(I4="DNF",COUNTIF(J$3:J$22,"&gt;0")+COUNTIF(I$3:I$22,"DNF"),COUNTIF(J$3:J$22,"&gt;0")+COUNTIF(I$3:I$22,"DNF")+1),RANK(J4,J$3:J$22,1)))),"")</f>
        <v>1</v>
      </c>
      <c r="M4" s="9">
        <v>0.11244212962962974</v>
      </c>
      <c r="N4" s="5">
        <f t="shared" si="2"/>
        <v>9.332696759259268E-2</v>
      </c>
      <c r="O4" s="26">
        <f>IF(N4="","",N4-MIN(N$3:N$22))</f>
        <v>7.0792824074074889E-3</v>
      </c>
      <c r="P4" s="10" cm="1">
        <f t="array" ref="P4">IF(SUMPRODUCT(--ISNUMBER(M$3:M$22))&gt;0,IF($A4="","",IF(M4="","",IF(ISTEXT(M4),IF(M4="DNF",COUNTIF(N$3:N$22,"&gt;0")+COUNTIF(M$3:M$22,"DNF"),COUNTIF(N$3:N$22,"&gt;0")+COUNTIF(M$3:M$22,"DNF")+1),RANK(N4,N$3:N$22,1)))),"")</f>
        <v>5</v>
      </c>
      <c r="Q4" s="9">
        <v>8.2662037037037006E-2</v>
      </c>
      <c r="R4" s="5">
        <f t="shared" si="3"/>
        <v>6.8609490740740714E-2</v>
      </c>
      <c r="S4" s="26">
        <f>IF(R4="","",R4-MIN(R$3:R$22))</f>
        <v>1.5153259259265139E-4</v>
      </c>
      <c r="T4" s="10" cm="1">
        <f t="array" ref="T4">IF(SUMPRODUCT(--ISNUMBER(Q$3:Q$22))&gt;0,IF($A4="","",IF(Q4="","",IF(ISTEXT(Q4),IF(Q4="DNF",COUNTIF(R$3:R$22,"&gt;0")+COUNTIF(Q$3:Q$22,"DNF"),COUNTIF(R$3:R$22,"&gt;0")+COUNTIF(Q$3:Q$22,"DNF")+1),RANK(R4,R$3:R$22,1)))),"")</f>
        <v>2</v>
      </c>
      <c r="U4" s="9">
        <v>5.9374999999999956E-2</v>
      </c>
      <c r="V4" s="5">
        <f t="shared" si="4"/>
        <v>4.9281249999999964E-2</v>
      </c>
      <c r="W4" s="26">
        <f>IF(V4="","",V4-MIN(V$3:V$22))</f>
        <v>5.3957950925903608E-4</v>
      </c>
      <c r="X4" s="10" cm="1">
        <f t="array" ref="X4">IF(SUMPRODUCT(--ISNUMBER(U$3:U$22))&gt;0,IF($A4="","",IF(U4="","",IF(ISTEXT(U4),IF(U4="DNF",COUNTIF(V$3:V$22,"&gt;0")+COUNTIF(U$3:U$22,"DNF"),COUNTIF(V$3:V$22,"&gt;0")+COUNTIF(U$3:U$22,"DNF")+1),RANK(V4,V$3:V$22,1)))),"")</f>
        <v>2</v>
      </c>
      <c r="Y4" s="9">
        <v>6.9537037037037036E-2</v>
      </c>
      <c r="Z4" s="5">
        <f>IF(ISTEXT(Y4),"",IF(Y4="","",Y4*$D4))</f>
        <v>5.7715740740740734E-2</v>
      </c>
      <c r="AA4" s="26">
        <f>IF(Z4="","",Z4-MIN(Z$3:Z$22))</f>
        <v>0</v>
      </c>
      <c r="AB4" s="10" cm="1">
        <f t="array" ref="AB4">IF(SUMPRODUCT(--ISNUMBER(Y$3:Y$22))&gt;0,IF($A4="","",IF(Y4="","",IF(ISTEXT(Y4),IF(Y4="DNF",COUNTIF(Z$3:Z$22,"&gt;0")+COUNTIF(Y$3:Y$22,"DNF"),COUNTIF(Z$3:Z$22,"&gt;0")+COUNTIF(Y$3:Y$22,"DNF")+1),RANK(Z4,Z$3:Z$22,1)))),"")</f>
        <v>1</v>
      </c>
      <c r="AC4" s="9">
        <v>0.10017361111111112</v>
      </c>
      <c r="AD4" s="5">
        <f t="shared" si="5"/>
        <v>8.3144097222222227E-2</v>
      </c>
      <c r="AE4" s="26">
        <f>IF(AD4="","",AD4-MIN(AD$3:AD$22))</f>
        <v>4.0025682870370449E-3</v>
      </c>
      <c r="AF4" s="10" cm="1">
        <f t="array" ref="AF4">IF(SUMPRODUCT(--ISNUMBER(AC$3:AC$22))&gt;0,IF($A4="","",IF(AC4="","",IF(ISTEXT(AC4),IF(AC4="DNF",COUNTIF(AD$3:AD$22,"&gt;0")+COUNTIF(AC$3:AC$22,"DNF"),COUNTIF(AD$3:AD$22,"&gt;0")+COUNTIF(AC$3:AC$22,"DNF")+1),RANK(AD4,AD$3:AD$22,1)))),"")</f>
        <v>4</v>
      </c>
      <c r="AG4" s="9">
        <v>8.3020833333333321E-2</v>
      </c>
      <c r="AH4" s="5">
        <f>IF(ISTEXT(AG4),"",IF(AG4="","",AG4*$D4))</f>
        <v>6.8907291666666648E-2</v>
      </c>
      <c r="AI4" s="26">
        <f>IF(AH4="","",AH4-MIN(AH$3:AH$22))</f>
        <v>0</v>
      </c>
      <c r="AJ4" s="10" cm="1">
        <f t="array" ref="AJ4">IF(SUMPRODUCT(--ISNUMBER(AG$3:AG$22))&gt;0,IF($A4="","",IF(AG4="","",IF(ISTEXT(AG4),IF(AG4="DNF",COUNTIF(AH$3:AH$22,"&gt;0")+COUNTIF(AG$3:AG$22,"DNF"),COUNTIF(AH$3:AH$22,"&gt;0")+COUNTIF(AG$3:AG$22,"DNF")+1),RANK(AH4,AH$3:AH$22,1)))),"")</f>
        <v>1</v>
      </c>
      <c r="AK4" s="9">
        <v>8.3773148148148069E-2</v>
      </c>
      <c r="AL4" s="5">
        <f t="shared" si="6"/>
        <v>6.9531712962962899E-2</v>
      </c>
      <c r="AM4" s="26">
        <f>IF(AL4="","",AL4-MIN(AL$3:AL$22))</f>
        <v>0</v>
      </c>
      <c r="AN4" s="10" cm="1">
        <f t="array" ref="AN4">IF(SUMPRODUCT(--ISNUMBER(AK$3:AK$22))&gt;0,IF($A4="","",IF(AK4="","",IF(ISTEXT(AK4),IF(AK4="DNF",COUNTIF(AL$3:AL$22,"&gt;0")+COUNTIF(AK$3:AK$22,"DNF"),COUNTIF(AL$3:AL$22,"&gt;0")+COUNTIF(AK$3:AK$22,"DNF")+1),RANK(AL4,AL$3:AL$22,1)))),"")</f>
        <v>1</v>
      </c>
      <c r="AO4" s="9"/>
      <c r="AP4" s="5" t="str">
        <f t="shared" si="7"/>
        <v/>
      </c>
      <c r="AQ4" s="26" t="str">
        <f>IF(AP4="","",AP4-MIN(AP$3:AP$22))</f>
        <v/>
      </c>
      <c r="AR4" s="10" t="str" cm="1">
        <f t="array" ref="AR4">IF(SUMPRODUCT(--ISNUMBER(AO$3:AO$22))&gt;0,IF($A4="","",IF(AO4="","",IF(ISTEXT(AO4),IF(AO4="DNF",COUNTIF(AP$3:AP$22,"&gt;0")+COUNTIF(AO$3:AO$22,"DNF"),COUNTIF(AP$3:AP$22,"&gt;0")+COUNTIF(AO$3:AO$22,"DNF")+1),RANK(AP4,AP$3:AP$22,1)))),"")</f>
        <v/>
      </c>
      <c r="AS4" s="9"/>
      <c r="AT4" s="5" t="str">
        <f t="shared" si="8"/>
        <v/>
      </c>
      <c r="AU4" s="26" t="str">
        <f>IF(AT4="","",AT4-MIN(AT$3:AT$22))</f>
        <v/>
      </c>
      <c r="AV4" s="10" t="str" cm="1">
        <f t="array" ref="AV4">IF(SUMPRODUCT(--ISNUMBER(AS$3:AS$22))&gt;0,IF($A4="","",IF(AS4="","",IF(ISTEXT(AS4),IF(AS4="DNF",COUNTIF(AT$3:AT$22,"&gt;0")+COUNTIF(AS$3:AS$22,"DNF"),COUNTIF(AT$3:AT$22,"&gt;0")+COUNTIF(AS$3:AS$22,"DNF")+1),RANK(AT4,AT$3:AT$22,1)))),"")</f>
        <v/>
      </c>
      <c r="AW4" s="9"/>
      <c r="AX4" s="5" t="str">
        <f t="shared" si="9"/>
        <v/>
      </c>
      <c r="AY4" s="26" t="str">
        <f>IF(AX4="","",AX4-MIN(AX$3:AX$22))</f>
        <v/>
      </c>
      <c r="AZ4" s="10" t="str" cm="1">
        <f t="array" ref="AZ4">IF(SUMPRODUCT(--ISNUMBER(AW$3:AW$22))&gt;0,IF($A4="","",IF(AW4="","",IF(ISTEXT(AW4),IF(AW4="DNF",COUNTIF(AX$3:AX$22,"&gt;0")+COUNTIF(AW$3:AW$22,"DNF"),COUNTIF(AX$3:AX$22,"&gt;0")+COUNTIF(AW$3:AW$22,"DNF")+1),RANK(AX4,AX$3:AX$22,1)))),"")</f>
        <v/>
      </c>
      <c r="BA4" s="9"/>
      <c r="BB4" s="5" t="str">
        <f t="shared" si="10"/>
        <v/>
      </c>
      <c r="BC4" s="26" t="str">
        <f>IF(BB4="","",BB4-MIN(BB$3:BB$22))</f>
        <v/>
      </c>
      <c r="BD4" s="10" t="str" cm="1">
        <f t="array" ref="BD4">IF(SUMPRODUCT(--ISNUMBER(BA$3:BA$22))&gt;0,IF($A4="","",IF(BA4="","",IF(ISTEXT(BA4),IF(BA4="DNF",COUNTIF(BB$3:BB$22,"&gt;0")+COUNTIF(BA$3:BA$22,"DNF"),COUNTIF(BB$3:BB$22,"&gt;0")+COUNTIF(BA$3:BA$22,"DNF")+1),RANK(BB4,BB$3:BB$22,1)))),"")</f>
        <v/>
      </c>
      <c r="BE4" s="9"/>
      <c r="BF4" s="5" t="str">
        <f t="shared" si="11"/>
        <v/>
      </c>
      <c r="BG4" s="26" t="str">
        <f>IF(BF4="","",BF4-MIN(BF$3:BF$22))</f>
        <v/>
      </c>
      <c r="BH4" s="10" t="str" cm="1">
        <f t="array" ref="BH4">IF(SUMPRODUCT(--ISNUMBER(BE$3:BE$22))&gt;0,IF($A4="","",IF(BE4="","",IF(ISTEXT(BE4),IF(BE4="DNF",COUNTIF(BF$3:BF$22,"&gt;0")+COUNTIF(BE$3:BE$22,"DNF"),COUNTIF(BF$3:BF$22,"&gt;0")+COUNTIF(BE$3:BE$22,"DNF")+1),RANK(BF4,BF$3:BF$22,1)))),"")</f>
        <v/>
      </c>
      <c r="BI4" s="9"/>
      <c r="BJ4" s="5" t="str">
        <f t="shared" si="12"/>
        <v/>
      </c>
      <c r="BK4" s="26" t="str">
        <f>IF(BJ4="","",BJ4-MIN(BJ$3:BJ$22))</f>
        <v/>
      </c>
      <c r="BL4" s="10" t="str" cm="1">
        <f t="array" ref="BL4">IF(SUMPRODUCT(--ISNUMBER(BI$3:BI$22))&gt;0,IF($A4="","",IF(BI4="","",IF(ISTEXT(BI4),IF(BI4="DNF",COUNTIF(BJ$3:BJ$22,"&gt;0")+COUNTIF(BI$3:BI$22,"DNF"),COUNTIF(BJ$3:BJ$22,"&gt;0")+COUNTIF(BI$3:BI$22,"DNF")+1),RANK(BJ4,BJ$3:BJ$22,1)))),"")</f>
        <v/>
      </c>
    </row>
    <row r="5" spans="1:64" s="4" customFormat="1" x14ac:dyDescent="0.3">
      <c r="A5" s="65" t="s">
        <v>53</v>
      </c>
      <c r="B5" s="66" t="s">
        <v>31</v>
      </c>
      <c r="C5" s="66"/>
      <c r="D5" s="74">
        <v>0.98460000000000003</v>
      </c>
      <c r="E5" s="9">
        <v>7.5636574074074078E-2</v>
      </c>
      <c r="F5" s="5">
        <f t="shared" si="0"/>
        <v>7.4471770833333339E-2</v>
      </c>
      <c r="G5" s="26">
        <f>IF(F5="","",F5-MIN(F$3:F$22))</f>
        <v>9.6568402777777868E-3</v>
      </c>
      <c r="H5" s="10" cm="1">
        <f t="array" ref="H5">IF(SUMPRODUCT(--ISNUMBER(E$3:E$22))&gt;0,IF($A5="","",IF(E5="","",IF(ISTEXT(E5),IF(E5="DNF",COUNTIF(F$3:F$22,"&gt;0")+COUNTIF(E$3:E$22,"DNF"),COUNTIF(F$3:F$22,"&gt;0")+COUNTIF(E$3:E$22,"DNF")+1),RANK(F5,F$3:F$22,1)))),"")</f>
        <v>2</v>
      </c>
      <c r="I5" s="9" t="s">
        <v>72</v>
      </c>
      <c r="J5" s="5" t="str">
        <f>IF(ISTEXT(I5),"",IF(I5="","",I5*$D5))</f>
        <v/>
      </c>
      <c r="K5" s="26" t="str">
        <f>IF(J5="","",J5-MIN(J$3:J$22))</f>
        <v/>
      </c>
      <c r="L5" s="10" cm="1">
        <f t="array" ref="L5">IF(SUMPRODUCT(--ISNUMBER(I$3:I$22))&gt;0,IF($A5="","",IF(I5="","",IF(ISTEXT(I5),IF(I5="DNF",COUNTIF(J$3:J$22,"&gt;0")+COUNTIF(I$3:I$22,"DNF"),COUNTIF(J$3:J$22,"&gt;0")+COUNTIF(I$3:I$22,"DNF")+1),RANK(J5,J$3:J$22,1)))),"")</f>
        <v>4</v>
      </c>
      <c r="M5" s="9">
        <v>0.1128703703703704</v>
      </c>
      <c r="N5" s="5">
        <f t="shared" si="2"/>
        <v>0.1111321666666667</v>
      </c>
      <c r="O5" s="26">
        <f>IF(N5="","",N5-MIN(N$3:N$22))</f>
        <v>2.4884481481481507E-2</v>
      </c>
      <c r="P5" s="10" cm="1">
        <f t="array" ref="P5">IF(SUMPRODUCT(--ISNUMBER(M$3:M$22))&gt;0,IF($A5="","",IF(M5="","",IF(ISTEXT(M5),IF(M5="DNF",COUNTIF(N$3:N$22,"&gt;0")+COUNTIF(M$3:M$22,"DNF"),COUNTIF(N$3:N$22,"&gt;0")+COUNTIF(M$3:M$22,"DNF")+1),RANK(N5,N$3:N$22,1)))),"")</f>
        <v>6</v>
      </c>
      <c r="Q5" s="9" t="s">
        <v>72</v>
      </c>
      <c r="R5" s="5" t="str">
        <f t="shared" si="3"/>
        <v/>
      </c>
      <c r="S5" s="26" t="str">
        <f>IF(R5="","",R5-MIN(R$3:R$22))</f>
        <v/>
      </c>
      <c r="T5" s="10" cm="1">
        <f t="array" ref="T5">IF(SUMPRODUCT(--ISNUMBER(Q$3:Q$22))&gt;0,IF($A5="","",IF(Q5="","",IF(ISTEXT(Q5),IF(Q5="DNF",COUNTIF(R$3:R$22,"&gt;0")+COUNTIF(Q$3:Q$22,"DNF"),COUNTIF(R$3:R$22,"&gt;0")+COUNTIF(Q$3:Q$22,"DNF")+1),RANK(R5,R$3:R$22,1)))),"")</f>
        <v>6</v>
      </c>
      <c r="U5" s="9" t="s">
        <v>72</v>
      </c>
      <c r="V5" s="5" t="str">
        <f t="shared" si="4"/>
        <v/>
      </c>
      <c r="W5" s="26" t="str">
        <f>IF(V5="","",V5-MIN(V$3:V$22))</f>
        <v/>
      </c>
      <c r="X5" s="10" cm="1">
        <f t="array" ref="X5">IF(SUMPRODUCT(--ISNUMBER(U$3:U$22))&gt;0,IF($A5="","",IF(U5="","",IF(ISTEXT(U5),IF(U5="DNF",COUNTIF(V$3:V$22,"&gt;0")+COUNTIF(U$3:U$22,"DNF"),COUNTIF(V$3:V$22,"&gt;0")+COUNTIF(U$3:U$22,"DNF")+1),RANK(V5,V$3:V$22,1)))),"")</f>
        <v>4</v>
      </c>
      <c r="Y5" s="9" t="s">
        <v>72</v>
      </c>
      <c r="Z5" s="5" t="str">
        <f>IF(ISTEXT(Y5),"",IF(Y5="","",Y5*$D5))</f>
        <v/>
      </c>
      <c r="AA5" s="26" t="str">
        <f>IF(Z5="","",Z5-MIN(Z$3:Z$22))</f>
        <v/>
      </c>
      <c r="AB5" s="10" cm="1">
        <f t="array" ref="AB5">IF(SUMPRODUCT(--ISNUMBER(Y$3:Y$22))&gt;0,IF($A5="","",IF(Y5="","",IF(ISTEXT(Y5),IF(Y5="DNF",COUNTIF(Z$3:Z$22,"&gt;0")+COUNTIF(Y$3:Y$22,"DNF"),COUNTIF(Z$3:Z$22,"&gt;0")+COUNTIF(Y$3:Y$22,"DNF")+1),RANK(Z5,Z$3:Z$22,1)))),"")</f>
        <v>6</v>
      </c>
      <c r="AC5" s="9" t="s">
        <v>71</v>
      </c>
      <c r="AD5" s="5" t="str">
        <f t="shared" si="5"/>
        <v/>
      </c>
      <c r="AE5" s="26" t="str">
        <f>IF(AD5="","",AD5-MIN(AD$3:AD$22))</f>
        <v/>
      </c>
      <c r="AF5" s="10" cm="1">
        <f t="array" ref="AF5">IF(SUMPRODUCT(--ISNUMBER(AC$3:AC$22))&gt;0,IF($A5="","",IF(AC5="","",IF(ISTEXT(AC5),IF(AC5="DNF",COUNTIF(AD$3:AD$22,"&gt;0")+COUNTIF(AC$3:AC$22,"DNF"),COUNTIF(AD$3:AD$22,"&gt;0")+COUNTIF(AC$3:AC$22,"DNF")+1),RANK(AD5,AD$3:AD$22,1)))),"")</f>
        <v>6</v>
      </c>
      <c r="AG5" s="9">
        <v>8.2291666666666763E-2</v>
      </c>
      <c r="AH5" s="5">
        <f>IF(ISTEXT(AG5),"",IF(AG5="","",AG5*$D5))</f>
        <v>8.1024375000000093E-2</v>
      </c>
      <c r="AI5" s="26">
        <f>IF(AH5="","",AH5-MIN(AH$3:AH$22))</f>
        <v>1.2117083333333445E-2</v>
      </c>
      <c r="AJ5" s="10" cm="1">
        <f t="array" ref="AJ5">IF(SUMPRODUCT(--ISNUMBER(AG$3:AG$22))&gt;0,IF($A5="","",IF(AG5="","",IF(ISTEXT(AG5),IF(AG5="DNF",COUNTIF(AH$3:AH$22,"&gt;0")+COUNTIF(AG$3:AG$22,"DNF"),COUNTIF(AH$3:AH$22,"&gt;0")+COUNTIF(AG$3:AG$22,"DNF")+1),RANK(AH5,AH$3:AH$22,1)))),"")</f>
        <v>5</v>
      </c>
      <c r="AK5" s="9" t="s">
        <v>72</v>
      </c>
      <c r="AL5" s="5" t="str">
        <f t="shared" si="6"/>
        <v/>
      </c>
      <c r="AM5" s="26" t="str">
        <f>IF(AL5="","",AL5-MIN(AL$3:AL$22))</f>
        <v/>
      </c>
      <c r="AN5" s="10" cm="1">
        <f t="array" ref="AN5">IF(SUMPRODUCT(--ISNUMBER(AK$3:AK$22))&gt;0,IF($A5="","",IF(AK5="","",IF(ISTEXT(AK5),IF(AK5="DNF",COUNTIF(AL$3:AL$22,"&gt;0")+COUNTIF(AK$3:AK$22,"DNF"),COUNTIF(AL$3:AL$22,"&gt;0")+COUNTIF(AK$3:AK$22,"DNF")+1),RANK(AL5,AL$3:AL$22,1)))),"")</f>
        <v>3</v>
      </c>
      <c r="AO5" s="9"/>
      <c r="AP5" s="5" t="str">
        <f t="shared" si="7"/>
        <v/>
      </c>
      <c r="AQ5" s="26" t="str">
        <f>IF(AP5="","",AP5-MIN(AP$3:AP$22))</f>
        <v/>
      </c>
      <c r="AR5" s="10" t="str" cm="1">
        <f t="array" ref="AR5">IF(SUMPRODUCT(--ISNUMBER(AO$3:AO$22))&gt;0,IF($A5="","",IF(AO5="","",IF(ISTEXT(AO5),IF(AO5="DNF",COUNTIF(AP$3:AP$22,"&gt;0")+COUNTIF(AO$3:AO$22,"DNF"),COUNTIF(AP$3:AP$22,"&gt;0")+COUNTIF(AO$3:AO$22,"DNF")+1),RANK(AP5,AP$3:AP$22,1)))),"")</f>
        <v/>
      </c>
      <c r="AS5" s="9"/>
      <c r="AT5" s="5" t="str">
        <f t="shared" si="8"/>
        <v/>
      </c>
      <c r="AU5" s="26" t="str">
        <f>IF(AT5="","",AT5-MIN(AT$3:AT$22))</f>
        <v/>
      </c>
      <c r="AV5" s="10" t="str" cm="1">
        <f t="array" ref="AV5">IF(SUMPRODUCT(--ISNUMBER(AS$3:AS$22))&gt;0,IF($A5="","",IF(AS5="","",IF(ISTEXT(AS5),IF(AS5="DNF",COUNTIF(AT$3:AT$22,"&gt;0")+COUNTIF(AS$3:AS$22,"DNF"),COUNTIF(AT$3:AT$22,"&gt;0")+COUNTIF(AS$3:AS$22,"DNF")+1),RANK(AT5,AT$3:AT$22,1)))),"")</f>
        <v/>
      </c>
      <c r="AW5" s="9"/>
      <c r="AX5" s="5" t="str">
        <f t="shared" si="9"/>
        <v/>
      </c>
      <c r="AY5" s="26" t="str">
        <f>IF(AX5="","",AX5-MIN(AX$3:AX$22))</f>
        <v/>
      </c>
      <c r="AZ5" s="10" t="str" cm="1">
        <f t="array" ref="AZ5">IF(SUMPRODUCT(--ISNUMBER(AW$3:AW$22))&gt;0,IF($A5="","",IF(AW5="","",IF(ISTEXT(AW5),IF(AW5="DNF",COUNTIF(AX$3:AX$22,"&gt;0")+COUNTIF(AW$3:AW$22,"DNF"),COUNTIF(AX$3:AX$22,"&gt;0")+COUNTIF(AW$3:AW$22,"DNF")+1),RANK(AX5,AX$3:AX$22,1)))),"")</f>
        <v/>
      </c>
      <c r="BA5" s="9"/>
      <c r="BB5" s="5" t="str">
        <f t="shared" si="10"/>
        <v/>
      </c>
      <c r="BC5" s="26" t="str">
        <f>IF(BB5="","",BB5-MIN(BB$3:BB$22))</f>
        <v/>
      </c>
      <c r="BD5" s="10" t="str" cm="1">
        <f t="array" ref="BD5">IF(SUMPRODUCT(--ISNUMBER(BA$3:BA$22))&gt;0,IF($A5="","",IF(BA5="","",IF(ISTEXT(BA5),IF(BA5="DNF",COUNTIF(BB$3:BB$22,"&gt;0")+COUNTIF(BA$3:BA$22,"DNF"),COUNTIF(BB$3:BB$22,"&gt;0")+COUNTIF(BA$3:BA$22,"DNF")+1),RANK(BB5,BB$3:BB$22,1)))),"")</f>
        <v/>
      </c>
      <c r="BE5" s="9"/>
      <c r="BF5" s="5" t="str">
        <f t="shared" si="11"/>
        <v/>
      </c>
      <c r="BG5" s="26" t="str">
        <f>IF(BF5="","",BF5-MIN(BF$3:BF$22))</f>
        <v/>
      </c>
      <c r="BH5" s="10" t="str" cm="1">
        <f t="array" ref="BH5">IF(SUMPRODUCT(--ISNUMBER(BE$3:BE$22))&gt;0,IF($A5="","",IF(BE5="","",IF(ISTEXT(BE5),IF(BE5="DNF",COUNTIF(BF$3:BF$22,"&gt;0")+COUNTIF(BE$3:BE$22,"DNF"),COUNTIF(BF$3:BF$22,"&gt;0")+COUNTIF(BE$3:BE$22,"DNF")+1),RANK(BF5,BF$3:BF$22,1)))),"")</f>
        <v/>
      </c>
      <c r="BI5" s="9"/>
      <c r="BJ5" s="5" t="str">
        <f t="shared" si="12"/>
        <v/>
      </c>
      <c r="BK5" s="26" t="str">
        <f>IF(BJ5="","",BJ5-MIN(BJ$3:BJ$22))</f>
        <v/>
      </c>
      <c r="BL5" s="10" t="str" cm="1">
        <f t="array" ref="BL5">IF(SUMPRODUCT(--ISNUMBER(BI$3:BI$22))&gt;0,IF($A5="","",IF(BI5="","",IF(ISTEXT(BI5),IF(BI5="DNF",COUNTIF(BJ$3:BJ$22,"&gt;0")+COUNTIF(BI$3:BI$22,"DNF"),COUNTIF(BJ$3:BJ$22,"&gt;0")+COUNTIF(BI$3:BI$22,"DNF")+1),RANK(BJ5,BJ$3:BJ$22,1)))),"")</f>
        <v/>
      </c>
    </row>
    <row r="6" spans="1:64" s="4" customFormat="1" x14ac:dyDescent="0.3">
      <c r="A6" s="65" t="s">
        <v>25</v>
      </c>
      <c r="B6" s="66" t="s">
        <v>31</v>
      </c>
      <c r="C6" s="66" t="s">
        <v>40</v>
      </c>
      <c r="D6" s="67">
        <v>0.85870000000000002</v>
      </c>
      <c r="E6" s="9" t="s">
        <v>72</v>
      </c>
      <c r="F6" s="5" t="str">
        <f t="shared" si="0"/>
        <v/>
      </c>
      <c r="G6" s="26" t="str">
        <f>IF(F6="","",F6-MIN(F$3:F$22))</f>
        <v/>
      </c>
      <c r="H6" s="10" cm="1">
        <f t="array" ref="H6">IF(SUMPRODUCT(--ISNUMBER(E$3:E$22))&gt;0,IF($A6="","",IF(E6="","",IF(ISTEXT(E6),IF(E6="DNF",COUNTIF(F$3:F$22,"&gt;0")+COUNTIF(E$3:E$22,"DNF"),COUNTIF(F$3:F$22,"&gt;0")+COUNTIF(E$3:E$22,"DNF")+1),RANK(F6,F$3:F$22,1)))),"")</f>
        <v>3</v>
      </c>
      <c r="I6" s="9">
        <v>9.4745370370370383E-2</v>
      </c>
      <c r="J6" s="5">
        <f>IF(ISTEXT(I6),"",IF(I6="","",I6*$D6))</f>
        <v>8.135784953703705E-2</v>
      </c>
      <c r="K6" s="26">
        <f>IF(J6="","",J6-MIN(J$3:J$22))</f>
        <v>1.6912986111111278E-3</v>
      </c>
      <c r="L6" s="10" cm="1">
        <f t="array" ref="L6">IF(SUMPRODUCT(--ISNUMBER(I$3:I$22))&gt;0,IF($A6="","",IF(I6="","",IF(ISTEXT(I6),IF(I6="DNF",COUNTIF(J$3:J$22,"&gt;0")+COUNTIF(I$3:I$22,"DNF"),COUNTIF(J$3:J$22,"&gt;0")+COUNTIF(I$3:I$22,"DNF")+1),RANK(J6,J$3:J$22,1)))),"")</f>
        <v>2</v>
      </c>
      <c r="M6" s="9" t="s">
        <v>71</v>
      </c>
      <c r="N6" s="5" t="str">
        <f t="shared" si="2"/>
        <v/>
      </c>
      <c r="O6" s="26" t="str">
        <f>IF(N6="","",N6-MIN(N$3:N$22))</f>
        <v/>
      </c>
      <c r="P6" s="10" cm="1">
        <f t="array" ref="P6">IF(SUMPRODUCT(--ISNUMBER(M$3:M$22))&gt;0,IF($A6="","",IF(M6="","",IF(ISTEXT(M6),IF(M6="DNF",COUNTIF(N$3:N$22,"&gt;0")+COUNTIF(M$3:M$22,"DNF"),COUNTIF(N$3:N$22,"&gt;0")+COUNTIF(M$3:M$22,"DNF")+1),RANK(N6,N$3:N$22,1)))),"")</f>
        <v>7</v>
      </c>
      <c r="Q6" s="9">
        <v>8.2291666666666763E-2</v>
      </c>
      <c r="R6" s="5">
        <f t="shared" si="3"/>
        <v>7.0663854166666748E-2</v>
      </c>
      <c r="S6" s="26">
        <f>IF(R6="","",R6-MIN(R$3:R$22))</f>
        <v>2.2058960185186854E-3</v>
      </c>
      <c r="T6" s="10" cm="1">
        <f t="array" ref="T6">IF(SUMPRODUCT(--ISNUMBER(Q$3:Q$22))&gt;0,IF($A6="","",IF(Q6="","",IF(ISTEXT(Q6),IF(Q6="DNF",COUNTIF(R$3:R$22,"&gt;0")+COUNTIF(Q$3:Q$22,"DNF"),COUNTIF(R$3:R$22,"&gt;0")+COUNTIF(Q$3:Q$22,"DNF")+1),RANK(R6,R$3:R$22,1)))),"")</f>
        <v>3</v>
      </c>
      <c r="U6" s="9" t="s">
        <v>72</v>
      </c>
      <c r="V6" s="5" t="str">
        <f t="shared" si="4"/>
        <v/>
      </c>
      <c r="W6" s="26" t="str">
        <f>IF(V6="","",V6-MIN(V$3:V$22))</f>
        <v/>
      </c>
      <c r="X6" s="10" cm="1">
        <f t="array" ref="X6">IF(SUMPRODUCT(--ISNUMBER(U$3:U$22))&gt;0,IF($A6="","",IF(U6="","",IF(ISTEXT(U6),IF(U6="DNF",COUNTIF(V$3:V$22,"&gt;0")+COUNTIF(U$3:U$22,"DNF"),COUNTIF(V$3:V$22,"&gt;0")+COUNTIF(U$3:U$22,"DNF")+1),RANK(V6,V$3:V$22,1)))),"")</f>
        <v>4</v>
      </c>
      <c r="Y6" s="9">
        <v>6.7361111111111108E-2</v>
      </c>
      <c r="Z6" s="5">
        <f>IF(ISTEXT(Y6),"",IF(Y6="","",Y6*$D6))</f>
        <v>5.7842986111111112E-2</v>
      </c>
      <c r="AA6" s="26">
        <f>IF(Z6="","",Z6-MIN(Z$3:Z$22))</f>
        <v>1.2724537037037825E-4</v>
      </c>
      <c r="AB6" s="10" cm="1">
        <f t="array" ref="AB6">IF(SUMPRODUCT(--ISNUMBER(Y$3:Y$22))&gt;0,IF($A6="","",IF(Y6="","",IF(ISTEXT(Y6),IF(Y6="DNF",COUNTIF(Z$3:Z$22,"&gt;0")+COUNTIF(Y$3:Y$22,"DNF"),COUNTIF(Z$3:Z$22,"&gt;0")+COUNTIF(Y$3:Y$22,"DNF")+1),RANK(Z6,Z$3:Z$22,1)))),"")</f>
        <v>2</v>
      </c>
      <c r="AC6" s="9">
        <v>9.2164351851851845E-2</v>
      </c>
      <c r="AD6" s="5">
        <f t="shared" si="5"/>
        <v>7.9141528935185182E-2</v>
      </c>
      <c r="AE6" s="26">
        <f>IF(AD6="","",AD6-MIN(AD$3:AD$22))</f>
        <v>0</v>
      </c>
      <c r="AF6" s="10" cm="1">
        <f t="array" ref="AF6">IF(SUMPRODUCT(--ISNUMBER(AC$3:AC$22))&gt;0,IF($A6="","",IF(AC6="","",IF(ISTEXT(AC6),IF(AC6="DNF",COUNTIF(AD$3:AD$22,"&gt;0")+COUNTIF(AC$3:AC$22,"DNF"),COUNTIF(AD$3:AD$22,"&gt;0")+COUNTIF(AC$3:AC$22,"DNF")+1),RANK(AD6,AD$3:AD$22,1)))),"")</f>
        <v>1</v>
      </c>
      <c r="AG6" s="9" t="s">
        <v>72</v>
      </c>
      <c r="AH6" s="5" t="str">
        <f>IF(ISTEXT(AG6),"",IF(AG6="","",AG6*$D6))</f>
        <v/>
      </c>
      <c r="AI6" s="26" t="str">
        <f>IF(AH6="","",AH6-MIN(AH$3:AH$22))</f>
        <v/>
      </c>
      <c r="AJ6" s="10" cm="1">
        <f t="array" ref="AJ6">IF(SUMPRODUCT(--ISNUMBER(AG$3:AG$22))&gt;0,IF($A6="","",IF(AG6="","",IF(ISTEXT(AG6),IF(AG6="DNF",COUNTIF(AH$3:AH$22,"&gt;0")+COUNTIF(AG$3:AG$22,"DNF"),COUNTIF(AH$3:AH$22,"&gt;0")+COUNTIF(AG$3:AG$22,"DNF")+1),RANK(AH6,AH$3:AH$22,1)))),"")</f>
        <v>6</v>
      </c>
      <c r="AK6" s="9" t="s">
        <v>72</v>
      </c>
      <c r="AL6" s="5" t="str">
        <f t="shared" si="6"/>
        <v/>
      </c>
      <c r="AM6" s="26" t="str">
        <f>IF(AL6="","",AL6-MIN(AL$3:AL$22))</f>
        <v/>
      </c>
      <c r="AN6" s="10" cm="1">
        <f t="array" ref="AN6">IF(SUMPRODUCT(--ISNUMBER(AK$3:AK$22))&gt;0,IF($A6="","",IF(AK6="","",IF(ISTEXT(AK6),IF(AK6="DNF",COUNTIF(AL$3:AL$22,"&gt;0")+COUNTIF(AK$3:AK$22,"DNF"),COUNTIF(AL$3:AL$22,"&gt;0")+COUNTIF(AK$3:AK$22,"DNF")+1),RANK(AL6,AL$3:AL$22,1)))),"")</f>
        <v>3</v>
      </c>
      <c r="AO6" s="9"/>
      <c r="AP6" s="5" t="str">
        <f t="shared" si="7"/>
        <v/>
      </c>
      <c r="AQ6" s="26" t="str">
        <f>IF(AP6="","",AP6-MIN(AP$3:AP$22))</f>
        <v/>
      </c>
      <c r="AR6" s="10" t="str" cm="1">
        <f t="array" ref="AR6">IF(SUMPRODUCT(--ISNUMBER(AO$3:AO$22))&gt;0,IF($A6="","",IF(AO6="","",IF(ISTEXT(AO6),IF(AO6="DNF",COUNTIF(AP$3:AP$22,"&gt;0")+COUNTIF(AO$3:AO$22,"DNF"),COUNTIF(AP$3:AP$22,"&gt;0")+COUNTIF(AO$3:AO$22,"DNF")+1),RANK(AP6,AP$3:AP$22,1)))),"")</f>
        <v/>
      </c>
      <c r="AS6" s="9"/>
      <c r="AT6" s="5" t="str">
        <f t="shared" si="8"/>
        <v/>
      </c>
      <c r="AU6" s="26" t="str">
        <f>IF(AT6="","",AT6-MIN(AT$3:AT$22))</f>
        <v/>
      </c>
      <c r="AV6" s="10" t="str" cm="1">
        <f t="array" ref="AV6">IF(SUMPRODUCT(--ISNUMBER(AS$3:AS$22))&gt;0,IF($A6="","",IF(AS6="","",IF(ISTEXT(AS6),IF(AS6="DNF",COUNTIF(AT$3:AT$22,"&gt;0")+COUNTIF(AS$3:AS$22,"DNF"),COUNTIF(AT$3:AT$22,"&gt;0")+COUNTIF(AS$3:AS$22,"DNF")+1),RANK(AT6,AT$3:AT$22,1)))),"")</f>
        <v/>
      </c>
      <c r="AW6" s="9"/>
      <c r="AX6" s="5" t="str">
        <f t="shared" si="9"/>
        <v/>
      </c>
      <c r="AY6" s="26" t="str">
        <f>IF(AX6="","",AX6-MIN(AX$3:AX$22))</f>
        <v/>
      </c>
      <c r="AZ6" s="10" t="str" cm="1">
        <f t="array" ref="AZ6">IF(SUMPRODUCT(--ISNUMBER(AW$3:AW$22))&gt;0,IF($A6="","",IF(AW6="","",IF(ISTEXT(AW6),IF(AW6="DNF",COUNTIF(AX$3:AX$22,"&gt;0")+COUNTIF(AW$3:AW$22,"DNF"),COUNTIF(AX$3:AX$22,"&gt;0")+COUNTIF(AW$3:AW$22,"DNF")+1),RANK(AX6,AX$3:AX$22,1)))),"")</f>
        <v/>
      </c>
      <c r="BA6" s="9"/>
      <c r="BB6" s="5" t="str">
        <f t="shared" si="10"/>
        <v/>
      </c>
      <c r="BC6" s="26" t="str">
        <f>IF(BB6="","",BB6-MIN(BB$3:BB$22))</f>
        <v/>
      </c>
      <c r="BD6" s="10" t="str" cm="1">
        <f t="array" ref="BD6">IF(SUMPRODUCT(--ISNUMBER(BA$3:BA$22))&gt;0,IF($A6="","",IF(BA6="","",IF(ISTEXT(BA6),IF(BA6="DNF",COUNTIF(BB$3:BB$22,"&gt;0")+COUNTIF(BA$3:BA$22,"DNF"),COUNTIF(BB$3:BB$22,"&gt;0")+COUNTIF(BA$3:BA$22,"DNF")+1),RANK(BB6,BB$3:BB$22,1)))),"")</f>
        <v/>
      </c>
      <c r="BE6" s="9"/>
      <c r="BF6" s="5" t="str">
        <f t="shared" si="11"/>
        <v/>
      </c>
      <c r="BG6" s="26" t="str">
        <f>IF(BF6="","",BF6-MIN(BF$3:BF$22))</f>
        <v/>
      </c>
      <c r="BH6" s="10" t="str" cm="1">
        <f t="array" ref="BH6">IF(SUMPRODUCT(--ISNUMBER(BE$3:BE$22))&gt;0,IF($A6="","",IF(BE6="","",IF(ISTEXT(BE6),IF(BE6="DNF",COUNTIF(BF$3:BF$22,"&gt;0")+COUNTIF(BE$3:BE$22,"DNF"),COUNTIF(BF$3:BF$22,"&gt;0")+COUNTIF(BE$3:BE$22,"DNF")+1),RANK(BF6,BF$3:BF$22,1)))),"")</f>
        <v/>
      </c>
      <c r="BI6" s="9"/>
      <c r="BJ6" s="5" t="str">
        <f t="shared" si="12"/>
        <v/>
      </c>
      <c r="BK6" s="26" t="str">
        <f>IF(BJ6="","",BJ6-MIN(BJ$3:BJ$22))</f>
        <v/>
      </c>
      <c r="BL6" s="10" t="str" cm="1">
        <f t="array" ref="BL6">IF(SUMPRODUCT(--ISNUMBER(BI$3:BI$22))&gt;0,IF($A6="","",IF(BI6="","",IF(ISTEXT(BI6),IF(BI6="DNF",COUNTIF(BJ$3:BJ$22,"&gt;0")+COUNTIF(BI$3:BI$22,"DNF"),COUNTIF(BJ$3:BJ$22,"&gt;0")+COUNTIF(BI$3:BI$22,"DNF")+1),RANK(BJ6,BJ$3:BJ$22,1)))),"")</f>
        <v/>
      </c>
    </row>
    <row r="7" spans="1:64" s="4" customFormat="1" x14ac:dyDescent="0.3">
      <c r="A7" s="65" t="s">
        <v>45</v>
      </c>
      <c r="B7" s="66" t="s">
        <v>31</v>
      </c>
      <c r="C7" s="66" t="s">
        <v>41</v>
      </c>
      <c r="D7" s="67">
        <f>0.8446*1.012</f>
        <v>0.85473520000000003</v>
      </c>
      <c r="E7" s="9" t="s">
        <v>72</v>
      </c>
      <c r="F7" s="5" t="str">
        <f t="shared" si="0"/>
        <v/>
      </c>
      <c r="G7" s="26" t="str">
        <f>IF(F7="","",F7-MIN(F$3:F$22))</f>
        <v/>
      </c>
      <c r="H7" s="10" cm="1">
        <f t="array" ref="H7">IF(SUMPRODUCT(--ISNUMBER(E$3:E$22))&gt;0,IF($A7="","",IF(E7="","",IF(ISTEXT(E7),IF(E7="DNF",COUNTIF(F$3:F$22,"&gt;0")+COUNTIF(E$3:E$22,"DNF"),COUNTIF(F$3:F$22,"&gt;0")+COUNTIF(E$3:E$22,"DNF")+1),RANK(F7,F$3:F$22,1)))),"")</f>
        <v>3</v>
      </c>
      <c r="I7" s="9" t="s">
        <v>72</v>
      </c>
      <c r="J7" s="5" t="str">
        <f t="shared" si="1"/>
        <v/>
      </c>
      <c r="K7" s="26" t="str">
        <f>IF(J7="","",J7-MIN(J$3:J$22))</f>
        <v/>
      </c>
      <c r="L7" s="10" cm="1">
        <f t="array" ref="L7">IF(SUMPRODUCT(--ISNUMBER(I$3:I$22))&gt;0,IF($A7="","",IF(I7="","",IF(ISTEXT(I7),IF(I7="DNF",COUNTIF(J$3:J$22,"&gt;0")+COUNTIF(I$3:I$22,"DNF"),COUNTIF(J$3:J$22,"&gt;0")+COUNTIF(I$3:I$22,"DNF")+1),RANK(J7,J$3:J$22,1)))),"")</f>
        <v>4</v>
      </c>
      <c r="M7" s="9">
        <v>0.10731481481481486</v>
      </c>
      <c r="N7" s="5">
        <f t="shared" si="2"/>
        <v>9.1725749703703743E-2</v>
      </c>
      <c r="O7" s="26">
        <f>IF(N7="","",N7-MIN(N$3:N$22))</f>
        <v>5.4780645185185523E-3</v>
      </c>
      <c r="P7" s="10" cm="1">
        <f t="array" ref="P7">IF(SUMPRODUCT(--ISNUMBER(M$3:M$22))&gt;0,IF($A7="","",IF(M7="","",IF(ISTEXT(M7),IF(M7="DNF",COUNTIF(N$3:N$22,"&gt;0")+COUNTIF(M$3:M$22,"DNF"),COUNTIF(N$3:N$22,"&gt;0")+COUNTIF(M$3:M$22,"DNF")+1),RANK(N7,N$3:N$22,1)))),"")</f>
        <v>3</v>
      </c>
      <c r="Q7" s="9">
        <v>8.0092592592592493E-2</v>
      </c>
      <c r="R7" s="5">
        <f t="shared" si="3"/>
        <v>6.8457958148148063E-2</v>
      </c>
      <c r="S7" s="26">
        <f>IF(R7="","",R7-MIN(R$3:R$22))</f>
        <v>0</v>
      </c>
      <c r="T7" s="10" cm="1">
        <f t="array" ref="T7">IF(SUMPRODUCT(--ISNUMBER(Q$3:Q$22))&gt;0,IF($A7="","",IF(Q7="","",IF(ISTEXT(Q7),IF(Q7="DNF",COUNTIF(R$3:R$22,"&gt;0")+COUNTIF(Q$3:Q$22,"DNF"),COUNTIF(R$3:R$22,"&gt;0")+COUNTIF(Q$3:Q$22,"DNF")+1),RANK(R7,R$3:R$22,1)))),"")</f>
        <v>1</v>
      </c>
      <c r="U7" s="9">
        <v>5.702546296296318E-2</v>
      </c>
      <c r="V7" s="5">
        <f t="shared" si="4"/>
        <v>4.8741670490740928E-2</v>
      </c>
      <c r="W7" s="26">
        <f>IF(V7="","",V7-MIN(V$3:V$22))</f>
        <v>0</v>
      </c>
      <c r="X7" s="10" cm="1">
        <f t="array" ref="X7">IF(SUMPRODUCT(--ISNUMBER(U$3:U$22))&gt;0,IF($A7="","",IF(U7="","",IF(ISTEXT(U7),IF(U7="DNF",COUNTIF(V$3:V$22,"&gt;0")+COUNTIF(U$3:U$22,"DNF"),COUNTIF(V$3:V$22,"&gt;0")+COUNTIF(U$3:U$22,"DNF")+1),RANK(V7,V$3:V$22,1)))),"")</f>
        <v>1</v>
      </c>
      <c r="Y7" s="9">
        <v>6.851851851851852E-2</v>
      </c>
      <c r="Z7" s="5">
        <f>IF(ISTEXT(Y7),"",IF(Y7="","",Y7*$D7))</f>
        <v>5.856518962962963E-2</v>
      </c>
      <c r="AA7" s="26">
        <f>IF(Z7="","",Z7-MIN(Z$3:Z$22))</f>
        <v>8.4944888888889569E-4</v>
      </c>
      <c r="AB7" s="10" cm="1">
        <f t="array" ref="AB7">IF(SUMPRODUCT(--ISNUMBER(Y$3:Y$22))&gt;0,IF($A7="","",IF(Y7="","",IF(ISTEXT(Y7),IF(Y7="DNF",COUNTIF(Z$3:Z$22,"&gt;0")+COUNTIF(Y$3:Y$22,"DNF"),COUNTIF(Z$3:Z$22,"&gt;0")+COUNTIF(Y$3:Y$22,"DNF")+1),RANK(Z7,Z$3:Z$22,1)))),"")</f>
        <v>3</v>
      </c>
      <c r="AC7" s="9">
        <v>9.6238425925925922E-2</v>
      </c>
      <c r="AD7" s="5">
        <f t="shared" si="5"/>
        <v>8.2258370231481484E-2</v>
      </c>
      <c r="AE7" s="26">
        <f>IF(AD7="","",AD7-MIN(AD$3:AD$22))</f>
        <v>3.1168412962963021E-3</v>
      </c>
      <c r="AF7" s="10" cm="1">
        <f t="array" ref="AF7">IF(SUMPRODUCT(--ISNUMBER(AC$3:AC$22))&gt;0,IF($A7="","",IF(AC7="","",IF(ISTEXT(AC7),IF(AC7="DNF",COUNTIF(AD$3:AD$22,"&gt;0")+COUNTIF(AC$3:AC$22,"DNF"),COUNTIF(AD$3:AD$22,"&gt;0")+COUNTIF(AC$3:AC$22,"DNF")+1),RANK(AD7,AD$3:AD$22,1)))),"")</f>
        <v>3</v>
      </c>
      <c r="AG7" s="9">
        <v>8.0648148148148135E-2</v>
      </c>
      <c r="AH7" s="5">
        <f>IF(ISTEXT(AG7),"",IF(AG7="","",AG7*$D7))</f>
        <v>6.8932811037037023E-2</v>
      </c>
      <c r="AI7" s="26">
        <f>IF(AH7="","",AH7-MIN(AH$3:AH$22))</f>
        <v>2.5519370370374883E-5</v>
      </c>
      <c r="AJ7" s="10" cm="1">
        <f t="array" ref="AJ7">IF(SUMPRODUCT(--ISNUMBER(AG$3:AG$22))&gt;0,IF($A7="","",IF(AG7="","",IF(ISTEXT(AG7),IF(AG7="DNF",COUNTIF(AH$3:AH$22,"&gt;0")+COUNTIF(AG$3:AG$22,"DNF"),COUNTIF(AH$3:AH$22,"&gt;0")+COUNTIF(AG$3:AG$22,"DNF")+1),RANK(AH7,AH$3:AH$22,1)))),"")</f>
        <v>2</v>
      </c>
      <c r="AK7" s="9" t="s">
        <v>72</v>
      </c>
      <c r="AL7" s="5" t="str">
        <f t="shared" si="6"/>
        <v/>
      </c>
      <c r="AM7" s="26" t="str">
        <f>IF(AL7="","",AL7-MIN(AL$3:AL$22))</f>
        <v/>
      </c>
      <c r="AN7" s="10" cm="1">
        <f t="array" ref="AN7">IF(SUMPRODUCT(--ISNUMBER(AK$3:AK$22))&gt;0,IF($A7="","",IF(AK7="","",IF(ISTEXT(AK7),IF(AK7="DNF",COUNTIF(AL$3:AL$22,"&gt;0")+COUNTIF(AK$3:AK$22,"DNF"),COUNTIF(AL$3:AL$22,"&gt;0")+COUNTIF(AK$3:AK$22,"DNF")+1),RANK(AL7,AL$3:AL$22,1)))),"")</f>
        <v>3</v>
      </c>
      <c r="AO7" s="9"/>
      <c r="AP7" s="5" t="str">
        <f t="shared" si="7"/>
        <v/>
      </c>
      <c r="AQ7" s="26" t="str">
        <f>IF(AP7="","",AP7-MIN(AP$3:AP$22))</f>
        <v/>
      </c>
      <c r="AR7" s="10" t="str" cm="1">
        <f t="array" ref="AR7">IF(SUMPRODUCT(--ISNUMBER(AO$3:AO$22))&gt;0,IF($A7="","",IF(AO7="","",IF(ISTEXT(AO7),IF(AO7="DNF",COUNTIF(AP$3:AP$22,"&gt;0")+COUNTIF(AO$3:AO$22,"DNF"),COUNTIF(AP$3:AP$22,"&gt;0")+COUNTIF(AO$3:AO$22,"DNF")+1),RANK(AP7,AP$3:AP$22,1)))),"")</f>
        <v/>
      </c>
      <c r="AS7" s="9"/>
      <c r="AT7" s="5" t="str">
        <f t="shared" si="8"/>
        <v/>
      </c>
      <c r="AU7" s="26" t="str">
        <f>IF(AT7="","",AT7-MIN(AT$3:AT$22))</f>
        <v/>
      </c>
      <c r="AV7" s="10" t="str" cm="1">
        <f t="array" ref="AV7">IF(SUMPRODUCT(--ISNUMBER(AS$3:AS$22))&gt;0,IF($A7="","",IF(AS7="","",IF(ISTEXT(AS7),IF(AS7="DNF",COUNTIF(AT$3:AT$22,"&gt;0")+COUNTIF(AS$3:AS$22,"DNF"),COUNTIF(AT$3:AT$22,"&gt;0")+COUNTIF(AS$3:AS$22,"DNF")+1),RANK(AT7,AT$3:AT$22,1)))),"")</f>
        <v/>
      </c>
      <c r="AW7" s="9"/>
      <c r="AX7" s="5" t="str">
        <f t="shared" si="9"/>
        <v/>
      </c>
      <c r="AY7" s="26" t="str">
        <f>IF(AX7="","",AX7-MIN(AX$3:AX$22))</f>
        <v/>
      </c>
      <c r="AZ7" s="10" t="str" cm="1">
        <f t="array" ref="AZ7">IF(SUMPRODUCT(--ISNUMBER(AW$3:AW$22))&gt;0,IF($A7="","",IF(AW7="","",IF(ISTEXT(AW7),IF(AW7="DNF",COUNTIF(AX$3:AX$22,"&gt;0")+COUNTIF(AW$3:AW$22,"DNF"),COUNTIF(AX$3:AX$22,"&gt;0")+COUNTIF(AW$3:AW$22,"DNF")+1),RANK(AX7,AX$3:AX$22,1)))),"")</f>
        <v/>
      </c>
      <c r="BA7" s="9"/>
      <c r="BB7" s="5" t="str">
        <f t="shared" si="10"/>
        <v/>
      </c>
      <c r="BC7" s="26" t="str">
        <f>IF(BB7="","",BB7-MIN(BB$3:BB$22))</f>
        <v/>
      </c>
      <c r="BD7" s="10" t="str" cm="1">
        <f t="array" ref="BD7">IF(SUMPRODUCT(--ISNUMBER(BA$3:BA$22))&gt;0,IF($A7="","",IF(BA7="","",IF(ISTEXT(BA7),IF(BA7="DNF",COUNTIF(BB$3:BB$22,"&gt;0")+COUNTIF(BA$3:BA$22,"DNF"),COUNTIF(BB$3:BB$22,"&gt;0")+COUNTIF(BA$3:BA$22,"DNF")+1),RANK(BB7,BB$3:BB$22,1)))),"")</f>
        <v/>
      </c>
      <c r="BE7" s="9"/>
      <c r="BF7" s="5" t="str">
        <f t="shared" si="11"/>
        <v/>
      </c>
      <c r="BG7" s="26" t="str">
        <f>IF(BF7="","",BF7-MIN(BF$3:BF$22))</f>
        <v/>
      </c>
      <c r="BH7" s="10" t="str" cm="1">
        <f t="array" ref="BH7">IF(SUMPRODUCT(--ISNUMBER(BE$3:BE$22))&gt;0,IF($A7="","",IF(BE7="","",IF(ISTEXT(BE7),IF(BE7="DNF",COUNTIF(BF$3:BF$22,"&gt;0")+COUNTIF(BE$3:BE$22,"DNF"),COUNTIF(BF$3:BF$22,"&gt;0")+COUNTIF(BE$3:BE$22,"DNF")+1),RANK(BF7,BF$3:BF$22,1)))),"")</f>
        <v/>
      </c>
      <c r="BI7" s="9"/>
      <c r="BJ7" s="5" t="str">
        <f t="shared" si="12"/>
        <v/>
      </c>
      <c r="BK7" s="26" t="str">
        <f>IF(BJ7="","",BJ7-MIN(BJ$3:BJ$22))</f>
        <v/>
      </c>
      <c r="BL7" s="10" t="str" cm="1">
        <f t="array" ref="BL7">IF(SUMPRODUCT(--ISNUMBER(BI$3:BI$22))&gt;0,IF($A7="","",IF(BI7="","",IF(ISTEXT(BI7),IF(BI7="DNF",COUNTIF(BJ$3:BJ$22,"&gt;0")+COUNTIF(BI$3:BI$22,"DNF"),COUNTIF(BJ$3:BJ$22,"&gt;0")+COUNTIF(BI$3:BI$22,"DNF")+1),RANK(BJ7,BJ$3:BJ$22,1)))),"")</f>
        <v/>
      </c>
    </row>
    <row r="8" spans="1:64" s="4" customFormat="1" x14ac:dyDescent="0.3">
      <c r="A8" s="65" t="s">
        <v>56</v>
      </c>
      <c r="B8" s="4" t="s">
        <v>30</v>
      </c>
      <c r="D8" s="4">
        <v>0.94720000000000004</v>
      </c>
      <c r="E8" s="9" t="s">
        <v>72</v>
      </c>
      <c r="F8" s="5" t="str">
        <f t="shared" si="0"/>
        <v/>
      </c>
      <c r="G8" s="26" t="str">
        <f>IF(F8="","",F8-MIN(F$3:F$22))</f>
        <v/>
      </c>
      <c r="H8" s="10" cm="1">
        <f t="array" ref="H8">IF(SUMPRODUCT(--ISNUMBER(E$3:E$22))&gt;0,IF($A8="","",IF(E8="","",IF(ISTEXT(E8),IF(E8="DNF",COUNTIF(F$3:F$22,"&gt;0")+COUNTIF(E$3:E$22,"DNF"),COUNTIF(F$3:F$22,"&gt;0")+COUNTIF(E$3:E$22,"DNF")+1),RANK(F8,F$3:F$22,1)))),"")</f>
        <v>3</v>
      </c>
      <c r="I8" s="9" t="s">
        <v>72</v>
      </c>
      <c r="J8" s="5" t="str">
        <f t="shared" si="1"/>
        <v/>
      </c>
      <c r="K8" s="26" t="str">
        <f>IF(J8="","",J8-MIN(J$3:J$22))</f>
        <v/>
      </c>
      <c r="L8" s="10" cm="1">
        <f t="array" ref="L8">IF(SUMPRODUCT(--ISNUMBER(I$3:I$22))&gt;0,IF($A8="","",IF(I8="","",IF(ISTEXT(I8),IF(I8="DNF",COUNTIF(J$3:J$22,"&gt;0")+COUNTIF(I$3:I$22,"DNF"),COUNTIF(J$3:J$22,"&gt;0")+COUNTIF(I$3:I$22,"DNF")+1),RANK(J8,J$3:J$22,1)))),"")</f>
        <v>4</v>
      </c>
      <c r="M8" s="9">
        <v>9.3715277777777772E-2</v>
      </c>
      <c r="N8" s="5">
        <f t="shared" si="2"/>
        <v>8.8767111111111116E-2</v>
      </c>
      <c r="O8" s="26">
        <f>IF(N8="","",N8-MIN(N$3:N$22))</f>
        <v>2.519425925925925E-3</v>
      </c>
      <c r="P8" s="10" cm="1">
        <f t="array" ref="P8">IF(SUMPRODUCT(--ISNUMBER(M$3:M$22))&gt;0,IF($A8="","",IF(M8="","",IF(ISTEXT(M8),IF(M8="DNF",COUNTIF(N$3:N$22,"&gt;0")+COUNTIF(M$3:M$22,"DNF"),COUNTIF(N$3:N$22,"&gt;0")+COUNTIF(M$3:M$22,"DNF")+1),RANK(N8,N$3:N$22,1)))),"")</f>
        <v>2</v>
      </c>
      <c r="Q8" s="9" t="s">
        <v>71</v>
      </c>
      <c r="R8" s="5" t="str">
        <f t="shared" si="3"/>
        <v/>
      </c>
      <c r="S8" s="26" t="str">
        <f>IF(R8="","",R8-MIN(R$3:R$22))</f>
        <v/>
      </c>
      <c r="T8" s="10" cm="1">
        <f t="array" ref="T8">IF(SUMPRODUCT(--ISNUMBER(Q$3:Q$22))&gt;0,IF($A8="","",IF(Q8="","",IF(ISTEXT(Q8),IF(Q8="DNF",COUNTIF(R$3:R$22,"&gt;0")+COUNTIF(Q$3:Q$22,"DNF"),COUNTIF(R$3:R$22,"&gt;0")+COUNTIF(Q$3:Q$22,"DNF")+1),RANK(R8,R$3:R$22,1)))),"")</f>
        <v>5</v>
      </c>
      <c r="U8" s="9" t="s">
        <v>72</v>
      </c>
      <c r="V8" s="5" t="str">
        <f t="shared" si="4"/>
        <v/>
      </c>
      <c r="W8" s="26" t="str">
        <f>IF(V8="","",V8-MIN(V$3:V$22))</f>
        <v/>
      </c>
      <c r="X8" s="10" cm="1">
        <f t="array" ref="X8">IF(SUMPRODUCT(--ISNUMBER(U$3:U$22))&gt;0,IF($A8="","",IF(U8="","",IF(ISTEXT(U8),IF(U8="DNF",COUNTIF(V$3:V$22,"&gt;0")+COUNTIF(U$3:U$22,"DNF"),COUNTIF(V$3:V$22,"&gt;0")+COUNTIF(U$3:U$22,"DNF")+1),RANK(V8,V$3:V$22,1)))),"")</f>
        <v>4</v>
      </c>
      <c r="Y8" s="9" t="s">
        <v>72</v>
      </c>
      <c r="Z8" s="5" t="str">
        <f>IF(ISTEXT(Y8),"",IF(Y8="","",Y8*$D8))</f>
        <v/>
      </c>
      <c r="AA8" s="26" t="str">
        <f>IF(Z8="","",Z8-MIN(Z$3:Z$22))</f>
        <v/>
      </c>
      <c r="AB8" s="10" cm="1">
        <f t="array" ref="AB8">IF(SUMPRODUCT(--ISNUMBER(Y$3:Y$22))&gt;0,IF($A8="","",IF(Y8="","",IF(ISTEXT(Y8),IF(Y8="DNF",COUNTIF(Z$3:Z$22,"&gt;0")+COUNTIF(Y$3:Y$22,"DNF"),COUNTIF(Z$3:Z$22,"&gt;0")+COUNTIF(Y$3:Y$22,"DNF")+1),RANK(Z8,Z$3:Z$22,1)))),"")</f>
        <v>6</v>
      </c>
      <c r="AC8" s="9">
        <v>0.10010416666666666</v>
      </c>
      <c r="AD8" s="5">
        <f t="shared" si="5"/>
        <v>9.4818666666666662E-2</v>
      </c>
      <c r="AE8" s="26">
        <f>IF(AD8="","",AD8-MIN(AD$3:AD$22))</f>
        <v>1.567713773148148E-2</v>
      </c>
      <c r="AF8" s="10" cm="1">
        <f t="array" ref="AF8">IF(SUMPRODUCT(--ISNUMBER(AC$3:AC$22))&gt;0,IF($A8="","",IF(AC8="","",IF(ISTEXT(AC8),IF(AC8="DNF",COUNTIF(AD$3:AD$22,"&gt;0")+COUNTIF(AC$3:AC$22,"DNF"),COUNTIF(AD$3:AD$22,"&gt;0")+COUNTIF(AC$3:AC$22,"DNF")+1),RANK(AD8,AD$3:AD$22,1)))),"")</f>
        <v>5</v>
      </c>
      <c r="AG8" s="9" t="s">
        <v>72</v>
      </c>
      <c r="AH8" s="5" t="str">
        <f>IF(ISTEXT(AG8),"",IF(AG8="","",AG8*$D8))</f>
        <v/>
      </c>
      <c r="AI8" s="26" t="str">
        <f>IF(AH8="","",AH8-MIN(AH$3:AH$22))</f>
        <v/>
      </c>
      <c r="AJ8" s="10" cm="1">
        <f t="array" ref="AJ8">IF(SUMPRODUCT(--ISNUMBER(AG$3:AG$22))&gt;0,IF($A8="","",IF(AG8="","",IF(ISTEXT(AG8),IF(AG8="DNF",COUNTIF(AH$3:AH$22,"&gt;0")+COUNTIF(AG$3:AG$22,"DNF"),COUNTIF(AH$3:AH$22,"&gt;0")+COUNTIF(AG$3:AG$22,"DNF")+1),RANK(AH8,AH$3:AH$22,1)))),"")</f>
        <v>6</v>
      </c>
      <c r="AK8" s="9" t="s">
        <v>72</v>
      </c>
      <c r="AL8" s="5" t="str">
        <f t="shared" si="6"/>
        <v/>
      </c>
      <c r="AM8" s="26" t="str">
        <f>IF(AL8="","",AL8-MIN(AL$3:AL$22))</f>
        <v/>
      </c>
      <c r="AN8" s="10" cm="1">
        <f t="array" ref="AN8">IF(SUMPRODUCT(--ISNUMBER(AK$3:AK$22))&gt;0,IF($A8="","",IF(AK8="","",IF(ISTEXT(AK8),IF(AK8="DNF",COUNTIF(AL$3:AL$22,"&gt;0")+COUNTIF(AK$3:AK$22,"DNF"),COUNTIF(AL$3:AL$22,"&gt;0")+COUNTIF(AK$3:AK$22,"DNF")+1),RANK(AL8,AL$3:AL$22,1)))),"")</f>
        <v>3</v>
      </c>
      <c r="AO8" s="9"/>
      <c r="AP8" s="5" t="str">
        <f t="shared" si="7"/>
        <v/>
      </c>
      <c r="AQ8" s="26" t="str">
        <f>IF(AP8="","",AP8-MIN(AP$3:AP$22))</f>
        <v/>
      </c>
      <c r="AR8" s="10" t="str" cm="1">
        <f t="array" ref="AR8">IF(SUMPRODUCT(--ISNUMBER(AO$3:AO$22))&gt;0,IF($A8="","",IF(AO8="","",IF(ISTEXT(AO8),IF(AO8="DNF",COUNTIF(AP$3:AP$22,"&gt;0")+COUNTIF(AO$3:AO$22,"DNF"),COUNTIF(AP$3:AP$22,"&gt;0")+COUNTIF(AO$3:AO$22,"DNF")+1),RANK(AP8,AP$3:AP$22,1)))),"")</f>
        <v/>
      </c>
      <c r="AS8" s="9"/>
      <c r="AT8" s="5" t="str">
        <f t="shared" si="8"/>
        <v/>
      </c>
      <c r="AU8" s="26" t="str">
        <f>IF(AT8="","",AT8-MIN(AT$3:AT$22))</f>
        <v/>
      </c>
      <c r="AV8" s="10" t="str" cm="1">
        <f t="array" ref="AV8">IF(SUMPRODUCT(--ISNUMBER(AS$3:AS$22))&gt;0,IF($A8="","",IF(AS8="","",IF(ISTEXT(AS8),IF(AS8="DNF",COUNTIF(AT$3:AT$22,"&gt;0")+COUNTIF(AS$3:AS$22,"DNF"),COUNTIF(AT$3:AT$22,"&gt;0")+COUNTIF(AS$3:AS$22,"DNF")+1),RANK(AT8,AT$3:AT$22,1)))),"")</f>
        <v/>
      </c>
      <c r="AW8" s="9"/>
      <c r="AX8" s="5" t="str">
        <f t="shared" si="9"/>
        <v/>
      </c>
      <c r="AY8" s="26" t="str">
        <f>IF(AX8="","",AX8-MIN(AX$3:AX$22))</f>
        <v/>
      </c>
      <c r="AZ8" s="10" t="str" cm="1">
        <f t="array" ref="AZ8">IF(SUMPRODUCT(--ISNUMBER(AW$3:AW$22))&gt;0,IF($A8="","",IF(AW8="","",IF(ISTEXT(AW8),IF(AW8="DNF",COUNTIF(AX$3:AX$22,"&gt;0")+COUNTIF(AW$3:AW$22,"DNF"),COUNTIF(AX$3:AX$22,"&gt;0")+COUNTIF(AW$3:AW$22,"DNF")+1),RANK(AX8,AX$3:AX$22,1)))),"")</f>
        <v/>
      </c>
      <c r="BA8" s="9"/>
      <c r="BB8" s="5" t="str">
        <f t="shared" si="10"/>
        <v/>
      </c>
      <c r="BC8" s="26" t="str">
        <f>IF(BB8="","",BB8-MIN(BB$3:BB$22))</f>
        <v/>
      </c>
      <c r="BD8" s="10" t="str" cm="1">
        <f t="array" ref="BD8">IF(SUMPRODUCT(--ISNUMBER(BA$3:BA$22))&gt;0,IF($A8="","",IF(BA8="","",IF(ISTEXT(BA8),IF(BA8="DNF",COUNTIF(BB$3:BB$22,"&gt;0")+COUNTIF(BA$3:BA$22,"DNF"),COUNTIF(BB$3:BB$22,"&gt;0")+COUNTIF(BA$3:BA$22,"DNF")+1),RANK(BB8,BB$3:BB$22,1)))),"")</f>
        <v/>
      </c>
      <c r="BE8" s="9"/>
      <c r="BF8" s="5" t="str">
        <f t="shared" si="11"/>
        <v/>
      </c>
      <c r="BG8" s="26" t="str">
        <f>IF(BF8="","",BF8-MIN(BF$3:BF$22))</f>
        <v/>
      </c>
      <c r="BH8" s="10" t="str" cm="1">
        <f t="array" ref="BH8">IF(SUMPRODUCT(--ISNUMBER(BE$3:BE$22))&gt;0,IF($A8="","",IF(BE8="","",IF(ISTEXT(BE8),IF(BE8="DNF",COUNTIF(BF$3:BF$22,"&gt;0")+COUNTIF(BE$3:BE$22,"DNF"),COUNTIF(BF$3:BF$22,"&gt;0")+COUNTIF(BE$3:BE$22,"DNF")+1),RANK(BF8,BF$3:BF$22,1)))),"")</f>
        <v/>
      </c>
      <c r="BI8" s="9"/>
      <c r="BJ8" s="5" t="str">
        <f t="shared" si="12"/>
        <v/>
      </c>
      <c r="BK8" s="26" t="str">
        <f>IF(BJ8="","",BJ8-MIN(BJ$3:BJ$22))</f>
        <v/>
      </c>
      <c r="BL8" s="10" t="str" cm="1">
        <f t="array" ref="BL8">IF(SUMPRODUCT(--ISNUMBER(BI$3:BI$22))&gt;0,IF($A8="","",IF(BI8="","",IF(ISTEXT(BI8),IF(BI8="DNF",COUNTIF(BJ$3:BJ$22,"&gt;0")+COUNTIF(BI$3:BI$22,"DNF"),COUNTIF(BJ$3:BJ$22,"&gt;0")+COUNTIF(BI$3:BI$22,"DNF")+1),RANK(BJ8,BJ$3:BJ$22,1)))),"")</f>
        <v/>
      </c>
    </row>
    <row r="9" spans="1:64" s="4" customFormat="1" x14ac:dyDescent="0.3">
      <c r="A9" s="65" t="s">
        <v>57</v>
      </c>
      <c r="B9" s="4" t="s">
        <v>30</v>
      </c>
      <c r="C9" s="4" t="s">
        <v>58</v>
      </c>
      <c r="D9" s="4">
        <v>0.89729999999999999</v>
      </c>
      <c r="E9" s="9" t="s">
        <v>72</v>
      </c>
      <c r="F9" s="5" t="str">
        <f t="shared" si="0"/>
        <v/>
      </c>
      <c r="G9" s="26" t="str">
        <f>IF(F9="","",F9-MIN(F$3:F$22))</f>
        <v/>
      </c>
      <c r="H9" s="10" cm="1">
        <f t="array" ref="H9">IF(SUMPRODUCT(--ISNUMBER(E$3:E$22))&gt;0,IF($A9="","",IF(E9="","",IF(ISTEXT(E9),IF(E9="DNF",COUNTIF(F$3:F$22,"&gt;0")+COUNTIF(E$3:E$22,"DNF"),COUNTIF(F$3:F$22,"&gt;0")+COUNTIF(E$3:E$22,"DNF")+1),RANK(F9,F$3:F$22,1)))),"")</f>
        <v>3</v>
      </c>
      <c r="I9" s="9" t="s">
        <v>72</v>
      </c>
      <c r="J9" s="5" t="str">
        <f t="shared" si="1"/>
        <v/>
      </c>
      <c r="K9" s="26" t="str">
        <f>IF(J9="","",J9-MIN(J$3:J$22))</f>
        <v/>
      </c>
      <c r="L9" s="10" cm="1">
        <f t="array" ref="L9">IF(SUMPRODUCT(--ISNUMBER(I$3:I$22))&gt;0,IF($A9="","",IF(I9="","",IF(ISTEXT(I9),IF(I9="DNF",COUNTIF(J$3:J$22,"&gt;0")+COUNTIF(I$3:I$22,"DNF"),COUNTIF(J$3:J$22,"&gt;0")+COUNTIF(I$3:I$22,"DNF")+1),RANK(J9,J$3:J$22,1)))),"")</f>
        <v>4</v>
      </c>
      <c r="M9" s="9" t="s">
        <v>72</v>
      </c>
      <c r="N9" s="5" t="str">
        <f t="shared" si="2"/>
        <v/>
      </c>
      <c r="O9" s="26" t="str">
        <f>IF(N9="","",N9-MIN(N$3:N$22))</f>
        <v/>
      </c>
      <c r="P9" s="10" cm="1">
        <f t="array" ref="P9">IF(SUMPRODUCT(--ISNUMBER(M$3:M$22))&gt;0,IF($A9="","",IF(M9="","",IF(ISTEXT(M9),IF(M9="DNF",COUNTIF(N$3:N$22,"&gt;0")+COUNTIF(M$3:M$22,"DNF"),COUNTIF(N$3:N$22,"&gt;0")+COUNTIF(M$3:M$22,"DNF")+1),RANK(N9,N$3:N$22,1)))),"")</f>
        <v>8</v>
      </c>
      <c r="Q9" s="9" t="s">
        <v>72</v>
      </c>
      <c r="R9" s="5" t="str">
        <f t="shared" si="3"/>
        <v/>
      </c>
      <c r="S9" s="26" t="str">
        <f>IF(R9="","",R9-MIN(R$3:R$22))</f>
        <v/>
      </c>
      <c r="T9" s="10" cm="1">
        <f t="array" ref="T9">IF(SUMPRODUCT(--ISNUMBER(Q$3:Q$22))&gt;0,IF($A9="","",IF(Q9="","",IF(ISTEXT(Q9),IF(Q9="DNF",COUNTIF(R$3:R$22,"&gt;0")+COUNTIF(Q$3:Q$22,"DNF"),COUNTIF(R$3:R$22,"&gt;0")+COUNTIF(Q$3:Q$22,"DNF")+1),RANK(R9,R$3:R$22,1)))),"")</f>
        <v>6</v>
      </c>
      <c r="U9" s="9">
        <v>6.0497685185185501E-2</v>
      </c>
      <c r="V9" s="5">
        <f t="shared" si="4"/>
        <v>5.4284572916666947E-2</v>
      </c>
      <c r="W9" s="26">
        <f>IF(V9="","",V9-MIN(V$3:V$22))</f>
        <v>5.542902425926019E-3</v>
      </c>
      <c r="X9" s="10" cm="1">
        <f t="array" ref="X9">IF(SUMPRODUCT(--ISNUMBER(U$3:U$22))&gt;0,IF($A9="","",IF(U9="","",IF(ISTEXT(U9),IF(U9="DNF",COUNTIF(V$3:V$22,"&gt;0")+COUNTIF(U$3:U$22,"DNF"),COUNTIF(V$3:V$22,"&gt;0")+COUNTIF(U$3:U$22,"DNF")+1),RANK(V9,V$3:V$22,1)))),"")</f>
        <v>3</v>
      </c>
      <c r="Y9" s="9" t="s">
        <v>72</v>
      </c>
      <c r="Z9" s="5" t="str">
        <f>IF(ISTEXT(Y9),"",IF(Y9="","",Y9*$D9))</f>
        <v/>
      </c>
      <c r="AA9" s="26" t="str">
        <f>IF(Z9="","",Z9-MIN(Z$3:Z$22))</f>
        <v/>
      </c>
      <c r="AB9" s="10" cm="1">
        <f t="array" ref="AB9">IF(SUMPRODUCT(--ISNUMBER(Y$3:Y$22))&gt;0,IF($A9="","",IF(Y9="","",IF(ISTEXT(Y9),IF(Y9="DNF",COUNTIF(Z$3:Z$22,"&gt;0")+COUNTIF(Y$3:Y$22,"DNF"),COUNTIF(Z$3:Z$22,"&gt;0")+COUNTIF(Y$3:Y$22,"DNF")+1),RANK(Z9,Z$3:Z$22,1)))),"")</f>
        <v>6</v>
      </c>
      <c r="AC9" s="9" t="s">
        <v>72</v>
      </c>
      <c r="AD9" s="5" t="str">
        <f t="shared" si="5"/>
        <v/>
      </c>
      <c r="AE9" s="26" t="str">
        <f>IF(AD9="","",AD9-MIN(AD$3:AD$22))</f>
        <v/>
      </c>
      <c r="AF9" s="10" cm="1">
        <f t="array" ref="AF9">IF(SUMPRODUCT(--ISNUMBER(AC$3:AC$22))&gt;0,IF($A9="","",IF(AC9="","",IF(ISTEXT(AC9),IF(AC9="DNF",COUNTIF(AD$3:AD$22,"&gt;0")+COUNTIF(AC$3:AC$22,"DNF"),COUNTIF(AD$3:AD$22,"&gt;0")+COUNTIF(AC$3:AC$22,"DNF")+1),RANK(AD9,AD$3:AD$22,1)))),"")</f>
        <v>7</v>
      </c>
      <c r="AG9" s="9">
        <v>9.027777777777779E-2</v>
      </c>
      <c r="AH9" s="5">
        <f>IF(ISTEXT(AG9),"",IF(AG9="","",AG9*$D9))</f>
        <v>8.1006250000000016E-2</v>
      </c>
      <c r="AI9" s="26">
        <f>IF(AH9="","",AH9-MIN(AH$3:AH$22))</f>
        <v>1.2098958333333368E-2</v>
      </c>
      <c r="AJ9" s="10" cm="1">
        <f t="array" ref="AJ9">IF(SUMPRODUCT(--ISNUMBER(AG$3:AG$22))&gt;0,IF($A9="","",IF(AG9="","",IF(ISTEXT(AG9),IF(AG9="DNF",COUNTIF(AH$3:AH$22,"&gt;0")+COUNTIF(AG$3:AG$22,"DNF"),COUNTIF(AH$3:AH$22,"&gt;0")+COUNTIF(AG$3:AG$22,"DNF")+1),RANK(AH9,AH$3:AH$22,1)))),"")</f>
        <v>4</v>
      </c>
      <c r="AK9" s="9" t="s">
        <v>90</v>
      </c>
      <c r="AL9" s="5" t="str">
        <f t="shared" si="6"/>
        <v/>
      </c>
      <c r="AM9" s="26" t="str">
        <f>IF(AL9="","",AL9-MIN(AL$3:AL$22))</f>
        <v/>
      </c>
      <c r="AN9" s="10" cm="1">
        <f t="array" ref="AN9">IF(SUMPRODUCT(--ISNUMBER(AK$3:AK$22))&gt;0,IF($A9="","",IF(AK9="","",IF(ISTEXT(AK9),IF(AK9="DNF",COUNTIF(AL$3:AL$22,"&gt;0")+COUNTIF(AK$3:AK$22,"DNF"),COUNTIF(AL$3:AL$22,"&gt;0")+COUNTIF(AK$3:AK$22,"DNF")+1),RANK(AL9,AL$3:AL$22,1)))),"")</f>
        <v>3</v>
      </c>
      <c r="AO9" s="9"/>
      <c r="AP9" s="5" t="str">
        <f t="shared" si="7"/>
        <v/>
      </c>
      <c r="AQ9" s="26" t="str">
        <f>IF(AP9="","",AP9-MIN(AP$3:AP$22))</f>
        <v/>
      </c>
      <c r="AR9" s="10" t="str" cm="1">
        <f t="array" ref="AR9">IF(SUMPRODUCT(--ISNUMBER(AO$3:AO$22))&gt;0,IF($A9="","",IF(AO9="","",IF(ISTEXT(AO9),IF(AO9="DNF",COUNTIF(AP$3:AP$22,"&gt;0")+COUNTIF(AO$3:AO$22,"DNF"),COUNTIF(AP$3:AP$22,"&gt;0")+COUNTIF(AO$3:AO$22,"DNF")+1),RANK(AP9,AP$3:AP$22,1)))),"")</f>
        <v/>
      </c>
      <c r="AS9" s="9"/>
      <c r="AT9" s="5" t="str">
        <f t="shared" si="8"/>
        <v/>
      </c>
      <c r="AU9" s="26" t="str">
        <f>IF(AT9="","",AT9-MIN(AT$3:AT$22))</f>
        <v/>
      </c>
      <c r="AV9" s="10" t="str" cm="1">
        <f t="array" ref="AV9">IF(SUMPRODUCT(--ISNUMBER(AS$3:AS$22))&gt;0,IF($A9="","",IF(AS9="","",IF(ISTEXT(AS9),IF(AS9="DNF",COUNTIF(AT$3:AT$22,"&gt;0")+COUNTIF(AS$3:AS$22,"DNF"),COUNTIF(AT$3:AT$22,"&gt;0")+COUNTIF(AS$3:AS$22,"DNF")+1),RANK(AT9,AT$3:AT$22,1)))),"")</f>
        <v/>
      </c>
      <c r="AW9" s="9"/>
      <c r="AX9" s="5" t="str">
        <f t="shared" si="9"/>
        <v/>
      </c>
      <c r="AY9" s="26" t="str">
        <f>IF(AX9="","",AX9-MIN(AX$3:AX$22))</f>
        <v/>
      </c>
      <c r="AZ9" s="10" t="str" cm="1">
        <f t="array" ref="AZ9">IF(SUMPRODUCT(--ISNUMBER(AW$3:AW$22))&gt;0,IF($A9="","",IF(AW9="","",IF(ISTEXT(AW9),IF(AW9="DNF",COUNTIF(AX$3:AX$22,"&gt;0")+COUNTIF(AW$3:AW$22,"DNF"),COUNTIF(AX$3:AX$22,"&gt;0")+COUNTIF(AW$3:AW$22,"DNF")+1),RANK(AX9,AX$3:AX$22,1)))),"")</f>
        <v/>
      </c>
      <c r="BA9" s="9"/>
      <c r="BB9" s="5" t="str">
        <f t="shared" si="10"/>
        <v/>
      </c>
      <c r="BC9" s="26" t="str">
        <f>IF(BB9="","",BB9-MIN(BB$3:BB$22))</f>
        <v/>
      </c>
      <c r="BD9" s="10" t="str" cm="1">
        <f t="array" ref="BD9">IF(SUMPRODUCT(--ISNUMBER(BA$3:BA$22))&gt;0,IF($A9="","",IF(BA9="","",IF(ISTEXT(BA9),IF(BA9="DNF",COUNTIF(BB$3:BB$22,"&gt;0")+COUNTIF(BA$3:BA$22,"DNF"),COUNTIF(BB$3:BB$22,"&gt;0")+COUNTIF(BA$3:BA$22,"DNF")+1),RANK(BB9,BB$3:BB$22,1)))),"")</f>
        <v/>
      </c>
      <c r="BE9" s="9"/>
      <c r="BF9" s="5" t="str">
        <f t="shared" si="11"/>
        <v/>
      </c>
      <c r="BG9" s="26" t="str">
        <f>IF(BF9="","",BF9-MIN(BF$3:BF$22))</f>
        <v/>
      </c>
      <c r="BH9" s="10" t="str" cm="1">
        <f t="array" ref="BH9">IF(SUMPRODUCT(--ISNUMBER(BE$3:BE$22))&gt;0,IF($A9="","",IF(BE9="","",IF(ISTEXT(BE9),IF(BE9="DNF",COUNTIF(BF$3:BF$22,"&gt;0")+COUNTIF(BE$3:BE$22,"DNF"),COUNTIF(BF$3:BF$22,"&gt;0")+COUNTIF(BE$3:BE$22,"DNF")+1),RANK(BF9,BF$3:BF$22,1)))),"")</f>
        <v/>
      </c>
      <c r="BI9" s="9"/>
      <c r="BJ9" s="5" t="str">
        <f t="shared" si="12"/>
        <v/>
      </c>
      <c r="BK9" s="26" t="str">
        <f>IF(BJ9="","",BJ9-MIN(BJ$3:BJ$22))</f>
        <v/>
      </c>
      <c r="BL9" s="10" t="str" cm="1">
        <f t="array" ref="BL9">IF(SUMPRODUCT(--ISNUMBER(BI$3:BI$22))&gt;0,IF($A9="","",IF(BI9="","",IF(ISTEXT(BI9),IF(BI9="DNF",COUNTIF(BJ$3:BJ$22,"&gt;0")+COUNTIF(BI$3:BI$22,"DNF"),COUNTIF(BJ$3:BJ$22,"&gt;0")+COUNTIF(BI$3:BI$22,"DNF")+1),RANK(BJ9,BJ$3:BJ$22,1)))),"")</f>
        <v/>
      </c>
    </row>
    <row r="10" spans="1:64" s="4" customFormat="1" x14ac:dyDescent="0.3">
      <c r="A10" s="65" t="s">
        <v>73</v>
      </c>
      <c r="B10" s="66" t="s">
        <v>31</v>
      </c>
      <c r="C10" s="66"/>
      <c r="D10" s="80">
        <v>0.85</v>
      </c>
      <c r="E10" s="9" t="s">
        <v>72</v>
      </c>
      <c r="F10" s="5" t="str">
        <f t="shared" si="0"/>
        <v/>
      </c>
      <c r="G10" s="26" t="str">
        <f>IF(F10="","",F10-MIN(F$3:F$22))</f>
        <v/>
      </c>
      <c r="H10" s="10" cm="1">
        <f t="array" ref="H10">IF(SUMPRODUCT(--ISNUMBER(E$3:E$22))&gt;0,IF($A10="","",IF(E10="","",IF(ISTEXT(E10),IF(E10="DNF",COUNTIF(F$3:F$22,"&gt;0")+COUNTIF(E$3:E$22,"DNF"),COUNTIF(F$3:F$22,"&gt;0")+COUNTIF(E$3:E$22,"DNF")+1),RANK(F10,F$3:F$22,1)))),"")</f>
        <v>3</v>
      </c>
      <c r="I10" s="9">
        <v>9.784722222222221E-2</v>
      </c>
      <c r="J10" s="5">
        <f t="shared" si="1"/>
        <v>8.317013888888887E-2</v>
      </c>
      <c r="K10" s="26">
        <f>IF(J10="","",J10-MIN(J$3:J$22))</f>
        <v>3.5035879629629479E-3</v>
      </c>
      <c r="L10" s="10" cm="1">
        <f t="array" ref="L10">IF(SUMPRODUCT(--ISNUMBER(I$3:I$22))&gt;0,IF($A10="","",IF(I10="","",IF(ISTEXT(I10),IF(I10="DNF",COUNTIF(J$3:J$22,"&gt;0")+COUNTIF(I$3:I$22,"DNF"),COUNTIF(J$3:J$22,"&gt;0")+COUNTIF(I$3:I$22,"DNF")+1),RANK(J10,J$3:J$22,1)))),"")</f>
        <v>3</v>
      </c>
      <c r="M10" s="9">
        <v>0.10824074074074075</v>
      </c>
      <c r="N10" s="5">
        <f t="shared" si="2"/>
        <v>9.2004629629629631E-2</v>
      </c>
      <c r="O10" s="26">
        <f>IF(N10="","",N10-MIN(N$3:N$22))</f>
        <v>5.7569444444444395E-3</v>
      </c>
      <c r="P10" s="10" cm="1">
        <f t="array" ref="P10">IF(SUMPRODUCT(--ISNUMBER(M$3:M$22))&gt;0,IF($A10="","",IF(M10="","",IF(ISTEXT(M10),IF(M10="DNF",COUNTIF(N$3:N$22,"&gt;0")+COUNTIF(M$3:M$22,"DNF"),COUNTIF(N$3:N$22,"&gt;0")+COUNTIF(M$3:M$22,"DNF")+1),RANK(N10,N$3:N$22,1)))),"")</f>
        <v>4</v>
      </c>
      <c r="Q10" s="9">
        <v>0.90079861111111104</v>
      </c>
      <c r="R10" s="5">
        <f t="shared" si="3"/>
        <v>0.76567881944444438</v>
      </c>
      <c r="S10" s="26">
        <f>IF(R10="","",R10-MIN(R$3:R$22))</f>
        <v>0.69722086129629635</v>
      </c>
      <c r="T10" s="10" cm="1">
        <f t="array" ref="T10">IF(SUMPRODUCT(--ISNUMBER(Q$3:Q$22))&gt;0,IF($A10="","",IF(Q10="","",IF(ISTEXT(Q10),IF(Q10="DNF",COUNTIF(R$3:R$22,"&gt;0")+COUNTIF(Q$3:Q$22,"DNF"),COUNTIF(R$3:R$22,"&gt;0")+COUNTIF(Q$3:Q$22,"DNF")+1),RANK(R10,R$3:R$22,1)))),"")</f>
        <v>4</v>
      </c>
      <c r="U10" s="9" t="s">
        <v>72</v>
      </c>
      <c r="V10" s="5" t="str">
        <f t="shared" si="4"/>
        <v/>
      </c>
      <c r="W10" s="26" t="str">
        <f>IF(V10="","",V10-MIN(V$3:V$22))</f>
        <v/>
      </c>
      <c r="X10" s="10" cm="1">
        <f t="array" ref="X10">IF(SUMPRODUCT(--ISNUMBER(U$3:U$22))&gt;0,IF($A10="","",IF(U10="","",IF(ISTEXT(U10),IF(U10="DNF",COUNTIF(V$3:V$22,"&gt;0")+COUNTIF(U$3:U$22,"DNF"),COUNTIF(V$3:V$22,"&gt;0")+COUNTIF(U$3:U$22,"DNF")+1),RANK(V10,V$3:V$22,1)))),"")</f>
        <v>4</v>
      </c>
      <c r="Y10" s="9" t="s">
        <v>72</v>
      </c>
      <c r="Z10" s="5" t="str">
        <f>IF(ISTEXT(Y10),"",IF(Y10="","",Y10*$D10))</f>
        <v/>
      </c>
      <c r="AA10" s="26" t="str">
        <f>IF(Z10="","",Z10-MIN(Z$3:Z$22))</f>
        <v/>
      </c>
      <c r="AB10" s="10" cm="1">
        <f t="array" ref="AB10">IF(SUMPRODUCT(--ISNUMBER(Y$3:Y$22))&gt;0,IF($A10="","",IF(Y10="","",IF(ISTEXT(Y10),IF(Y10="DNF",COUNTIF(Z$3:Z$22,"&gt;0")+COUNTIF(Y$3:Y$22,"DNF"),COUNTIF(Z$3:Z$22,"&gt;0")+COUNTIF(Y$3:Y$22,"DNF")+1),RANK(Z10,Z$3:Z$22,1)))),"")</f>
        <v>6</v>
      </c>
      <c r="AC10" s="9" t="s">
        <v>72</v>
      </c>
      <c r="AD10" s="5" t="str">
        <f t="shared" si="5"/>
        <v/>
      </c>
      <c r="AE10" s="26" t="str">
        <f>IF(AD10="","",AD10-MIN(AD$3:AD$22))</f>
        <v/>
      </c>
      <c r="AF10" s="10" cm="1">
        <f t="array" ref="AF10">IF(SUMPRODUCT(--ISNUMBER(AC$3:AC$22))&gt;0,IF($A10="","",IF(AC10="","",IF(ISTEXT(AC10),IF(AC10="DNF",COUNTIF(AD$3:AD$22,"&gt;0")+COUNTIF(AC$3:AC$22,"DNF"),COUNTIF(AD$3:AD$22,"&gt;0")+COUNTIF(AC$3:AC$22,"DNF")+1),RANK(AD10,AD$3:AD$22,1)))),"")</f>
        <v>7</v>
      </c>
      <c r="AG10" s="9" t="s">
        <v>72</v>
      </c>
      <c r="AH10" s="5" t="str">
        <f>IF(ISTEXT(AG10),"",IF(AG10="","",AG10*$D10))</f>
        <v/>
      </c>
      <c r="AI10" s="26" t="str">
        <f>IF(AH10="","",AH10-MIN(AH$3:AH$22))</f>
        <v/>
      </c>
      <c r="AJ10" s="10" cm="1">
        <f t="array" ref="AJ10">IF(SUMPRODUCT(--ISNUMBER(AG$3:AG$22))&gt;0,IF($A10="","",IF(AG10="","",IF(ISTEXT(AG10),IF(AG10="DNF",COUNTIF(AH$3:AH$22,"&gt;0")+COUNTIF(AG$3:AG$22,"DNF"),COUNTIF(AH$3:AH$22,"&gt;0")+COUNTIF(AG$3:AG$22,"DNF")+1),RANK(AH10,AH$3:AH$22,1)))),"")</f>
        <v>6</v>
      </c>
      <c r="AK10" s="9" t="s">
        <v>72</v>
      </c>
      <c r="AL10" s="5" t="str">
        <f t="shared" si="6"/>
        <v/>
      </c>
      <c r="AM10" s="26" t="str">
        <f>IF(AL10="","",AL10-MIN(AL$3:AL$22))</f>
        <v/>
      </c>
      <c r="AN10" s="10" cm="1">
        <f t="array" ref="AN10">IF(SUMPRODUCT(--ISNUMBER(AK$3:AK$22))&gt;0,IF($A10="","",IF(AK10="","",IF(ISTEXT(AK10),IF(AK10="DNF",COUNTIF(AL$3:AL$22,"&gt;0")+COUNTIF(AK$3:AK$22,"DNF"),COUNTIF(AL$3:AL$22,"&gt;0")+COUNTIF(AK$3:AK$22,"DNF")+1),RANK(AL10,AL$3:AL$22,1)))),"")</f>
        <v>3</v>
      </c>
      <c r="AO10" s="9"/>
      <c r="AP10" s="5" t="str">
        <f t="shared" si="7"/>
        <v/>
      </c>
      <c r="AQ10" s="26" t="str">
        <f>IF(AP10="","",AP10-MIN(AP$3:AP$22))</f>
        <v/>
      </c>
      <c r="AR10" s="10" t="str" cm="1">
        <f t="array" ref="AR10">IF(SUMPRODUCT(--ISNUMBER(AO$3:AO$22))&gt;0,IF($A10="","",IF(AO10="","",IF(ISTEXT(AO10),IF(AO10="DNF",COUNTIF(AP$3:AP$22,"&gt;0")+COUNTIF(AO$3:AO$22,"DNF"),COUNTIF(AP$3:AP$22,"&gt;0")+COUNTIF(AO$3:AO$22,"DNF")+1),RANK(AP10,AP$3:AP$22,1)))),"")</f>
        <v/>
      </c>
      <c r="AS10" s="9"/>
      <c r="AT10" s="5" t="str">
        <f t="shared" si="8"/>
        <v/>
      </c>
      <c r="AU10" s="26" t="str">
        <f>IF(AT10="","",AT10-MIN(AT$3:AT$22))</f>
        <v/>
      </c>
      <c r="AV10" s="10" t="str" cm="1">
        <f t="array" ref="AV10">IF(SUMPRODUCT(--ISNUMBER(AS$3:AS$22))&gt;0,IF($A10="","",IF(AS10="","",IF(ISTEXT(AS10),IF(AS10="DNF",COUNTIF(AT$3:AT$22,"&gt;0")+COUNTIF(AS$3:AS$22,"DNF"),COUNTIF(AT$3:AT$22,"&gt;0")+COUNTIF(AS$3:AS$22,"DNF")+1),RANK(AT10,AT$3:AT$22,1)))),"")</f>
        <v/>
      </c>
      <c r="AW10" s="9"/>
      <c r="AX10" s="5" t="str">
        <f t="shared" si="9"/>
        <v/>
      </c>
      <c r="AY10" s="26" t="str">
        <f>IF(AX10="","",AX10-MIN(AX$3:AX$22))</f>
        <v/>
      </c>
      <c r="AZ10" s="10" t="str" cm="1">
        <f t="array" ref="AZ10">IF(SUMPRODUCT(--ISNUMBER(AW$3:AW$22))&gt;0,IF($A10="","",IF(AW10="","",IF(ISTEXT(AW10),IF(AW10="DNF",COUNTIF(AX$3:AX$22,"&gt;0")+COUNTIF(AW$3:AW$22,"DNF"),COUNTIF(AX$3:AX$22,"&gt;0")+COUNTIF(AW$3:AW$22,"DNF")+1),RANK(AX10,AX$3:AX$22,1)))),"")</f>
        <v/>
      </c>
      <c r="BA10" s="9"/>
      <c r="BB10" s="5" t="str">
        <f t="shared" si="10"/>
        <v/>
      </c>
      <c r="BC10" s="26" t="str">
        <f>IF(BB10="","",BB10-MIN(BB$3:BB$22))</f>
        <v/>
      </c>
      <c r="BD10" s="10" t="str" cm="1">
        <f t="array" ref="BD10">IF(SUMPRODUCT(--ISNUMBER(BA$3:BA$22))&gt;0,IF($A10="","",IF(BA10="","",IF(ISTEXT(BA10),IF(BA10="DNF",COUNTIF(BB$3:BB$22,"&gt;0")+COUNTIF(BA$3:BA$22,"DNF"),COUNTIF(BB$3:BB$22,"&gt;0")+COUNTIF(BA$3:BA$22,"DNF")+1),RANK(BB10,BB$3:BB$22,1)))),"")</f>
        <v/>
      </c>
      <c r="BE10" s="9"/>
      <c r="BF10" s="5" t="str">
        <f t="shared" si="11"/>
        <v/>
      </c>
      <c r="BG10" s="26" t="str">
        <f>IF(BF10="","",BF10-MIN(BF$3:BF$22))</f>
        <v/>
      </c>
      <c r="BH10" s="10" t="str" cm="1">
        <f t="array" ref="BH10">IF(SUMPRODUCT(--ISNUMBER(BE$3:BE$22))&gt;0,IF($A10="","",IF(BE10="","",IF(ISTEXT(BE10),IF(BE10="DNF",COUNTIF(BF$3:BF$22,"&gt;0")+COUNTIF(BE$3:BE$22,"DNF"),COUNTIF(BF$3:BF$22,"&gt;0")+COUNTIF(BE$3:BE$22,"DNF")+1),RANK(BF10,BF$3:BF$22,1)))),"")</f>
        <v/>
      </c>
      <c r="BI10" s="9"/>
      <c r="BJ10" s="5" t="str">
        <f t="shared" si="12"/>
        <v/>
      </c>
      <c r="BK10" s="26" t="str">
        <f>IF(BJ10="","",BJ10-MIN(BJ$3:BJ$22))</f>
        <v/>
      </c>
      <c r="BL10" s="10" t="str" cm="1">
        <f t="array" ref="BL10">IF(SUMPRODUCT(--ISNUMBER(BI$3:BI$22))&gt;0,IF($A10="","",IF(BI10="","",IF(ISTEXT(BI10),IF(BI10="DNF",COUNTIF(BJ$3:BJ$22,"&gt;0")+COUNTIF(BI$3:BI$22,"DNF"),COUNTIF(BJ$3:BJ$22,"&gt;0")+COUNTIF(BI$3:BI$22,"DNF")+1),RANK(BJ10,BJ$3:BJ$22,1)))),"")</f>
        <v/>
      </c>
    </row>
    <row r="11" spans="1:64" s="4" customFormat="1" x14ac:dyDescent="0.3">
      <c r="A11" s="65" t="s">
        <v>74</v>
      </c>
      <c r="B11" s="66"/>
      <c r="C11" s="66"/>
      <c r="D11" s="80">
        <v>0.95</v>
      </c>
      <c r="E11" s="9" t="s">
        <v>72</v>
      </c>
      <c r="F11" s="5" t="str">
        <f t="shared" si="0"/>
        <v/>
      </c>
      <c r="G11" s="26" t="str">
        <f>IF(F11="","",F11-MIN(F$3:F$22))</f>
        <v/>
      </c>
      <c r="H11" s="10" cm="1">
        <f t="array" ref="H11">IF(SUMPRODUCT(--ISNUMBER(E$3:E$22))&gt;0,IF($A11="","",IF(E11="","",IF(ISTEXT(E11),IF(E11="DNF",COUNTIF(F$3:F$22,"&gt;0")+COUNTIF(E$3:E$22,"DNF"),COUNTIF(F$3:F$22,"&gt;0")+COUNTIF(E$3:E$22,"DNF")+1),RANK(F11,F$3:F$22,1)))),"")</f>
        <v>3</v>
      </c>
      <c r="I11" s="9" t="s">
        <v>72</v>
      </c>
      <c r="J11" s="5" t="str">
        <f t="shared" si="1"/>
        <v/>
      </c>
      <c r="K11" s="26" t="str">
        <f>IF(J11="","",J11-MIN(J$3:J$22))</f>
        <v/>
      </c>
      <c r="L11" s="10" cm="1">
        <f t="array" ref="L11">IF(SUMPRODUCT(--ISNUMBER(I$3:I$22))&gt;0,IF($A11="","",IF(I11="","",IF(ISTEXT(I11),IF(I11="DNF",COUNTIF(J$3:J$22,"&gt;0")+COUNTIF(I$3:I$22,"DNF"),COUNTIF(J$3:J$22,"&gt;0")+COUNTIF(I$3:I$22,"DNF")+1),RANK(J11,J$3:J$22,1)))),"")</f>
        <v>4</v>
      </c>
      <c r="M11" s="9">
        <v>9.0787037037037041E-2</v>
      </c>
      <c r="N11" s="5">
        <f t="shared" si="2"/>
        <v>8.6247685185185191E-2</v>
      </c>
      <c r="O11" s="26">
        <f>IF(N11="","",N11-MIN(N$3:N$22))</f>
        <v>0</v>
      </c>
      <c r="P11" s="10" cm="1">
        <f t="array" ref="P11">IF(SUMPRODUCT(--ISNUMBER(M$3:M$22))&gt;0,IF($A11="","",IF(M11="","",IF(ISTEXT(M11),IF(M11="DNF",COUNTIF(N$3:N$22,"&gt;0")+COUNTIF(M$3:M$22,"DNF"),COUNTIF(N$3:N$22,"&gt;0")+COUNTIF(M$3:M$22,"DNF")+1),RANK(N11,N$3:N$22,1)))),"")</f>
        <v>1</v>
      </c>
      <c r="Q11" s="9" t="s">
        <v>72</v>
      </c>
      <c r="R11" s="5" t="str">
        <f t="shared" si="3"/>
        <v/>
      </c>
      <c r="S11" s="26" t="str">
        <f>IF(R11="","",R11-MIN(R$3:R$22))</f>
        <v/>
      </c>
      <c r="T11" s="10" cm="1">
        <f t="array" ref="T11">IF(SUMPRODUCT(--ISNUMBER(Q$3:Q$22))&gt;0,IF($A11="","",IF(Q11="","",IF(ISTEXT(Q11),IF(Q11="DNF",COUNTIF(R$3:R$22,"&gt;0")+COUNTIF(Q$3:Q$22,"DNF"),COUNTIF(R$3:R$22,"&gt;0")+COUNTIF(Q$3:Q$22,"DNF")+1),RANK(R11,R$3:R$22,1)))),"")</f>
        <v>6</v>
      </c>
      <c r="U11" s="9" t="s">
        <v>72</v>
      </c>
      <c r="V11" s="5" t="str">
        <f t="shared" si="4"/>
        <v/>
      </c>
      <c r="W11" s="26" t="str">
        <f>IF(V11="","",V11-MIN(V$3:V$22))</f>
        <v/>
      </c>
      <c r="X11" s="10" cm="1">
        <f t="array" ref="X11">IF(SUMPRODUCT(--ISNUMBER(U$3:U$22))&gt;0,IF($A11="","",IF(U11="","",IF(ISTEXT(U11),IF(U11="DNF",COUNTIF(V$3:V$22,"&gt;0")+COUNTIF(U$3:U$22,"DNF"),COUNTIF(V$3:V$22,"&gt;0")+COUNTIF(U$3:U$22,"DNF")+1),RANK(V11,V$3:V$22,1)))),"")</f>
        <v>4</v>
      </c>
      <c r="Y11" s="9">
        <v>6.2372685185185184E-2</v>
      </c>
      <c r="Z11" s="5">
        <f>IF(ISTEXT(Y11),"",IF(Y11="","",Y11*$D11))</f>
        <v>5.9254050925925922E-2</v>
      </c>
      <c r="AA11" s="26">
        <f>IF(Z11="","",Z11-MIN(Z$3:Z$22))</f>
        <v>1.5383101851851877E-3</v>
      </c>
      <c r="AB11" s="10" cm="1">
        <f t="array" ref="AB11">IF(SUMPRODUCT(--ISNUMBER(Y$3:Y$22))&gt;0,IF($A11="","",IF(Y11="","",IF(ISTEXT(Y11),IF(Y11="DNF",COUNTIF(Z$3:Z$22,"&gt;0")+COUNTIF(Y$3:Y$22,"DNF"),COUNTIF(Z$3:Z$22,"&gt;0")+COUNTIF(Y$3:Y$22,"DNF")+1),RANK(Z11,Z$3:Z$22,1)))),"")</f>
        <v>4</v>
      </c>
      <c r="AC11" s="9" t="s">
        <v>72</v>
      </c>
      <c r="AD11" s="5" t="str">
        <f t="shared" si="5"/>
        <v/>
      </c>
      <c r="AE11" s="26" t="str">
        <f>IF(AD11="","",AD11-MIN(AD$3:AD$22))</f>
        <v/>
      </c>
      <c r="AF11" s="10" cm="1">
        <f t="array" ref="AF11">IF(SUMPRODUCT(--ISNUMBER(AC$3:AC$22))&gt;0,IF($A11="","",IF(AC11="","",IF(ISTEXT(AC11),IF(AC11="DNF",COUNTIF(AD$3:AD$22,"&gt;0")+COUNTIF(AC$3:AC$22,"DNF"),COUNTIF(AD$3:AD$22,"&gt;0")+COUNTIF(AC$3:AC$22,"DNF")+1),RANK(AD11,AD$3:AD$22,1)))),"")</f>
        <v>7</v>
      </c>
      <c r="AG11" s="9" t="s">
        <v>72</v>
      </c>
      <c r="AH11" s="5" t="str">
        <f>IF(ISTEXT(AG11),"",IF(AG11="","",AG11*$D11))</f>
        <v/>
      </c>
      <c r="AI11" s="26" t="str">
        <f>IF(AH11="","",AH11-MIN(AH$3:AH$22))</f>
        <v/>
      </c>
      <c r="AJ11" s="10" cm="1">
        <f t="array" ref="AJ11">IF(SUMPRODUCT(--ISNUMBER(AG$3:AG$22))&gt;0,IF($A11="","",IF(AG11="","",IF(ISTEXT(AG11),IF(AG11="DNF",COUNTIF(AH$3:AH$22,"&gt;0")+COUNTIF(AG$3:AG$22,"DNF"),COUNTIF(AH$3:AH$22,"&gt;0")+COUNTIF(AG$3:AG$22,"DNF")+1),RANK(AH11,AH$3:AH$22,1)))),"")</f>
        <v>6</v>
      </c>
      <c r="AK11" s="9" t="s">
        <v>72</v>
      </c>
      <c r="AL11" s="5" t="str">
        <f t="shared" si="6"/>
        <v/>
      </c>
      <c r="AM11" s="26" t="str">
        <f>IF(AL11="","",AL11-MIN(AL$3:AL$22))</f>
        <v/>
      </c>
      <c r="AN11" s="10" cm="1">
        <f t="array" ref="AN11">IF(SUMPRODUCT(--ISNUMBER(AK$3:AK$22))&gt;0,IF($A11="","",IF(AK11="","",IF(ISTEXT(AK11),IF(AK11="DNF",COUNTIF(AL$3:AL$22,"&gt;0")+COUNTIF(AK$3:AK$22,"DNF"),COUNTIF(AL$3:AL$22,"&gt;0")+COUNTIF(AK$3:AK$22,"DNF")+1),RANK(AL11,AL$3:AL$22,1)))),"")</f>
        <v>3</v>
      </c>
      <c r="AO11" s="9"/>
      <c r="AP11" s="5" t="str">
        <f t="shared" si="7"/>
        <v/>
      </c>
      <c r="AQ11" s="26" t="str">
        <f>IF(AP11="","",AP11-MIN(AP$3:AP$22))</f>
        <v/>
      </c>
      <c r="AR11" s="10" t="str" cm="1">
        <f t="array" ref="AR11">IF(SUMPRODUCT(--ISNUMBER(AO$3:AO$22))&gt;0,IF($A11="","",IF(AO11="","",IF(ISTEXT(AO11),IF(AO11="DNF",COUNTIF(AP$3:AP$22,"&gt;0")+COUNTIF(AO$3:AO$22,"DNF"),COUNTIF(AP$3:AP$22,"&gt;0")+COUNTIF(AO$3:AO$22,"DNF")+1),RANK(AP11,AP$3:AP$22,1)))),"")</f>
        <v/>
      </c>
      <c r="AS11" s="9"/>
      <c r="AT11" s="5" t="str">
        <f t="shared" si="8"/>
        <v/>
      </c>
      <c r="AU11" s="26" t="str">
        <f>IF(AT11="","",AT11-MIN(AT$3:AT$22))</f>
        <v/>
      </c>
      <c r="AV11" s="10" t="str" cm="1">
        <f t="array" ref="AV11">IF(SUMPRODUCT(--ISNUMBER(AS$3:AS$22))&gt;0,IF($A11="","",IF(AS11="","",IF(ISTEXT(AS11),IF(AS11="DNF",COUNTIF(AT$3:AT$22,"&gt;0")+COUNTIF(AS$3:AS$22,"DNF"),COUNTIF(AT$3:AT$22,"&gt;0")+COUNTIF(AS$3:AS$22,"DNF")+1),RANK(AT11,AT$3:AT$22,1)))),"")</f>
        <v/>
      </c>
      <c r="AW11" s="9"/>
      <c r="AX11" s="5" t="str">
        <f t="shared" si="9"/>
        <v/>
      </c>
      <c r="AY11" s="26" t="str">
        <f>IF(AX11="","",AX11-MIN(AX$3:AX$22))</f>
        <v/>
      </c>
      <c r="AZ11" s="10" t="str" cm="1">
        <f t="array" ref="AZ11">IF(SUMPRODUCT(--ISNUMBER(AW$3:AW$22))&gt;0,IF($A11="","",IF(AW11="","",IF(ISTEXT(AW11),IF(AW11="DNF",COUNTIF(AX$3:AX$22,"&gt;0")+COUNTIF(AW$3:AW$22,"DNF"),COUNTIF(AX$3:AX$22,"&gt;0")+COUNTIF(AW$3:AW$22,"DNF")+1),RANK(AX11,AX$3:AX$22,1)))),"")</f>
        <v/>
      </c>
      <c r="BA11" s="9"/>
      <c r="BB11" s="5" t="str">
        <f t="shared" si="10"/>
        <v/>
      </c>
      <c r="BC11" s="26" t="str">
        <f>IF(BB11="","",BB11-MIN(BB$3:BB$22))</f>
        <v/>
      </c>
      <c r="BD11" s="10" t="str" cm="1">
        <f t="array" ref="BD11">IF(SUMPRODUCT(--ISNUMBER(BA$3:BA$22))&gt;0,IF($A11="","",IF(BA11="","",IF(ISTEXT(BA11),IF(BA11="DNF",COUNTIF(BB$3:BB$22,"&gt;0")+COUNTIF(BA$3:BA$22,"DNF"),COUNTIF(BB$3:BB$22,"&gt;0")+COUNTIF(BA$3:BA$22,"DNF")+1),RANK(BB11,BB$3:BB$22,1)))),"")</f>
        <v/>
      </c>
      <c r="BE11" s="9"/>
      <c r="BF11" s="5" t="str">
        <f t="shared" si="11"/>
        <v/>
      </c>
      <c r="BG11" s="26" t="str">
        <f>IF(BF11="","",BF11-MIN(BF$3:BF$22))</f>
        <v/>
      </c>
      <c r="BH11" s="10" t="str" cm="1">
        <f t="array" ref="BH11">IF(SUMPRODUCT(--ISNUMBER(BE$3:BE$22))&gt;0,IF($A11="","",IF(BE11="","",IF(ISTEXT(BE11),IF(BE11="DNF",COUNTIF(BF$3:BF$22,"&gt;0")+COUNTIF(BE$3:BE$22,"DNF"),COUNTIF(BF$3:BF$22,"&gt;0")+COUNTIF(BE$3:BE$22,"DNF")+1),RANK(BF11,BF$3:BF$22,1)))),"")</f>
        <v/>
      </c>
      <c r="BI11" s="9"/>
      <c r="BJ11" s="5" t="str">
        <f t="shared" si="12"/>
        <v/>
      </c>
      <c r="BK11" s="26" t="str">
        <f>IF(BJ11="","",BJ11-MIN(BJ$3:BJ$22))</f>
        <v/>
      </c>
      <c r="BL11" s="10" t="str" cm="1">
        <f t="array" ref="BL11">IF(SUMPRODUCT(--ISNUMBER(BI$3:BI$22))&gt;0,IF($A11="","",IF(BI11="","",IF(ISTEXT(BI11),IF(BI11="DNF",COUNTIF(BJ$3:BJ$22,"&gt;0")+COUNTIF(BI$3:BI$22,"DNF"),COUNTIF(BJ$3:BJ$22,"&gt;0")+COUNTIF(BI$3:BI$22,"DNF")+1),RANK(BJ11,BJ$3:BJ$22,1)))),"")</f>
        <v/>
      </c>
    </row>
    <row r="12" spans="1:64" s="4" customFormat="1" x14ac:dyDescent="0.3">
      <c r="A12" s="65" t="s">
        <v>88</v>
      </c>
      <c r="B12" s="66"/>
      <c r="C12" s="66"/>
      <c r="D12" s="80"/>
      <c r="E12" s="9" t="s">
        <v>72</v>
      </c>
      <c r="F12" s="5"/>
      <c r="G12" s="26"/>
      <c r="H12" s="10" cm="1">
        <f t="array" ref="H12">IF(SUMPRODUCT(--ISNUMBER(E$3:E$22))&gt;0,IF($A12="","",IF(E12="","",IF(ISTEXT(E12),IF(E12="DNF",COUNTIF(F$3:F$22,"&gt;0")+COUNTIF(E$3:E$22,"DNF"),COUNTIF(F$3:F$22,"&gt;0")+COUNTIF(E$3:E$22,"DNF")+1),RANK(F12,F$3:F$22,1)))),"")</f>
        <v>3</v>
      </c>
      <c r="I12" s="9" t="s">
        <v>72</v>
      </c>
      <c r="J12" s="5"/>
      <c r="K12" s="26"/>
      <c r="L12" s="10" cm="1">
        <f t="array" ref="L12">IF(SUMPRODUCT(--ISNUMBER(I$3:I$22))&gt;0,IF($A12="","",IF(I12="","",IF(ISTEXT(I12),IF(I12="DNF",COUNTIF(J$3:J$22,"&gt;0")+COUNTIF(I$3:I$22,"DNF"),COUNTIF(J$3:J$22,"&gt;0")+COUNTIF(I$3:I$22,"DNF")+1),RANK(J12,J$3:J$22,1)))),"")</f>
        <v>4</v>
      </c>
      <c r="M12" s="9" t="s">
        <v>72</v>
      </c>
      <c r="N12" s="5"/>
      <c r="O12" s="26"/>
      <c r="P12" s="10" cm="1">
        <f t="array" ref="P12">IF(SUMPRODUCT(--ISNUMBER(M$3:M$22))&gt;0,IF($A12="","",IF(M12="","",IF(ISTEXT(M12),IF(M12="DNF",COUNTIF(N$3:N$22,"&gt;0")+COUNTIF(M$3:M$22,"DNF"),COUNTIF(N$3:N$22,"&gt;0")+COUNTIF(M$3:M$22,"DNF")+1),RANK(N12,N$3:N$22,1)))),"")</f>
        <v>8</v>
      </c>
      <c r="Q12" s="9" t="s">
        <v>72</v>
      </c>
      <c r="R12" s="5"/>
      <c r="S12" s="26"/>
      <c r="T12" s="10" cm="1">
        <f t="array" ref="T12">IF(SUMPRODUCT(--ISNUMBER(Q$3:Q$22))&gt;0,IF($A12="","",IF(Q12="","",IF(ISTEXT(Q12),IF(Q12="DNF",COUNTIF(R$3:R$22,"&gt;0")+COUNTIF(Q$3:Q$22,"DNF"),COUNTIF(R$3:R$22,"&gt;0")+COUNTIF(Q$3:Q$22,"DNF")+1),RANK(R12,R$3:R$22,1)))),"")</f>
        <v>6</v>
      </c>
      <c r="U12" s="9" t="s">
        <v>72</v>
      </c>
      <c r="V12" s="5"/>
      <c r="W12" s="26"/>
      <c r="X12" s="10" cm="1">
        <f t="array" ref="X12">IF(SUMPRODUCT(--ISNUMBER(U$3:U$22))&gt;0,IF($A12="","",IF(U12="","",IF(ISTEXT(U12),IF(U12="DNF",COUNTIF(V$3:V$22,"&gt;0")+COUNTIF(U$3:U$22,"DNF"),COUNTIF(V$3:V$22,"&gt;0")+COUNTIF(U$3:U$22,"DNF")+1),RANK(V12,V$3:V$22,1)))),"")</f>
        <v>4</v>
      </c>
      <c r="Y12" s="9" t="s">
        <v>72</v>
      </c>
      <c r="Z12" s="5"/>
      <c r="AA12" s="26"/>
      <c r="AB12" s="10" cm="1">
        <f t="array" ref="AB12">IF(SUMPRODUCT(--ISNUMBER(Y$3:Y$22))&gt;0,IF($A12="","",IF(Y12="","",IF(ISTEXT(Y12),IF(Y12="DNF",COUNTIF(Z$3:Z$22,"&gt;0")+COUNTIF(Y$3:Y$22,"DNF"),COUNTIF(Z$3:Z$22,"&gt;0")+COUNTIF(Y$3:Y$22,"DNF")+1),RANK(Z12,Z$3:Z$22,1)))),"")</f>
        <v>6</v>
      </c>
      <c r="AC12" s="9" t="s">
        <v>89</v>
      </c>
      <c r="AD12" s="5"/>
      <c r="AE12" s="26"/>
      <c r="AF12" s="10" cm="1">
        <f t="array" ref="AF12">IF(SUMPRODUCT(--ISNUMBER(AC$3:AC$22))&gt;0,IF($A12="","",IF(AC12="","",IF(ISTEXT(AC12),IF(AC12="DNF",COUNTIF(AD$3:AD$22,"&gt;0")+COUNTIF(AC$3:AC$22,"DNF"),COUNTIF(AD$3:AD$22,"&gt;0")+COUNTIF(AC$3:AC$22,"DNF")+1),RANK(AD12,AD$3:AD$22,1)))),"")</f>
        <v>7</v>
      </c>
      <c r="AG12" s="9" t="s">
        <v>72</v>
      </c>
      <c r="AH12" s="5"/>
      <c r="AI12" s="26"/>
      <c r="AJ12" s="10" cm="1">
        <f t="array" ref="AJ12">IF(SUMPRODUCT(--ISNUMBER(AG$3:AG$22))&gt;0,IF($A12="","",IF(AG12="","",IF(ISTEXT(AG12),IF(AG12="DNF",COUNTIF(AH$3:AH$22,"&gt;0")+COUNTIF(AG$3:AG$22,"DNF"),COUNTIF(AH$3:AH$22,"&gt;0")+COUNTIF(AG$3:AG$22,"DNF")+1),RANK(AH12,AH$3:AH$22,1)))),"")</f>
        <v>6</v>
      </c>
      <c r="AK12" s="9" t="s">
        <v>72</v>
      </c>
      <c r="AL12" s="5"/>
      <c r="AM12" s="26"/>
      <c r="AN12" s="10"/>
      <c r="AO12" s="9"/>
      <c r="AP12" s="5"/>
      <c r="AQ12" s="26"/>
      <c r="AR12" s="10"/>
      <c r="AS12" s="9"/>
      <c r="AT12" s="5"/>
      <c r="AU12" s="26"/>
      <c r="AV12" s="10"/>
      <c r="AW12" s="9"/>
      <c r="AX12" s="5"/>
      <c r="AY12" s="26"/>
      <c r="AZ12" s="10"/>
      <c r="BA12" s="9"/>
      <c r="BB12" s="5"/>
      <c r="BC12" s="26"/>
      <c r="BD12" s="10"/>
      <c r="BE12" s="9"/>
      <c r="BF12" s="5"/>
      <c r="BG12" s="26"/>
      <c r="BH12" s="10"/>
      <c r="BI12" s="9"/>
      <c r="BJ12" s="5"/>
      <c r="BK12" s="26"/>
      <c r="BL12" s="10"/>
    </row>
    <row r="13" spans="1:64" s="4" customFormat="1" x14ac:dyDescent="0.3">
      <c r="A13" s="65" t="s">
        <v>87</v>
      </c>
      <c r="B13" s="66"/>
      <c r="C13" s="66"/>
      <c r="D13" s="80">
        <f>((0.8985*1.02)+(0.8803*1.025*1.01))/2</f>
        <v>0.91390028749999996</v>
      </c>
      <c r="E13" s="9" t="s">
        <v>72</v>
      </c>
      <c r="F13" s="5" t="str">
        <f t="shared" si="0"/>
        <v/>
      </c>
      <c r="G13" s="26" t="str">
        <f>IF(F13="","",F13-MIN(F$3:F$22))</f>
        <v/>
      </c>
      <c r="H13" s="10" cm="1">
        <f t="array" ref="H13">IF(SUMPRODUCT(--ISNUMBER(E$3:E$22))&gt;0,IF($A13="","",IF(E13="","",IF(ISTEXT(E13),IF(E13="DNF",COUNTIF(F$3:F$22,"&gt;0")+COUNTIF(E$3:E$22,"DNF"),COUNTIF(F$3:F$22,"&gt;0")+COUNTIF(E$3:E$22,"DNF")+1),RANK(F13,F$3:F$22,1)))),"")</f>
        <v>3</v>
      </c>
      <c r="I13" s="9" t="s">
        <v>72</v>
      </c>
      <c r="J13" s="5" t="str">
        <f t="shared" si="1"/>
        <v/>
      </c>
      <c r="K13" s="26" t="str">
        <f>IF(J13="","",J13-MIN(J$3:J$22))</f>
        <v/>
      </c>
      <c r="L13" s="10" cm="1">
        <f t="array" ref="L13">IF(SUMPRODUCT(--ISNUMBER(I$3:I$22))&gt;0,IF($A13="","",IF(I13="","",IF(ISTEXT(I13),IF(I13="DNF",COUNTIF(J$3:J$22,"&gt;0")+COUNTIF(I$3:I$22,"DNF"),COUNTIF(J$3:J$22,"&gt;0")+COUNTIF(I$3:I$22,"DNF")+1),RANK(J13,J$3:J$22,1)))),"")</f>
        <v>4</v>
      </c>
      <c r="M13" s="9" t="s">
        <v>72</v>
      </c>
      <c r="N13" s="5" t="str">
        <f t="shared" si="2"/>
        <v/>
      </c>
      <c r="O13" s="26" t="str">
        <f>IF(N13="","",N13-MIN(N$3:N$22))</f>
        <v/>
      </c>
      <c r="P13" s="10" cm="1">
        <f t="array" ref="P13">IF(SUMPRODUCT(--ISNUMBER(M$3:M$22))&gt;0,IF($A13="","",IF(M13="","",IF(ISTEXT(M13),IF(M13="DNF",COUNTIF(N$3:N$22,"&gt;0")+COUNTIF(M$3:M$22,"DNF"),COUNTIF(N$3:N$22,"&gt;0")+COUNTIF(M$3:M$22,"DNF")+1),RANK(N13,N$3:N$22,1)))),"")</f>
        <v>8</v>
      </c>
      <c r="Q13" s="9" t="s">
        <v>72</v>
      </c>
      <c r="R13" s="5" t="str">
        <f t="shared" si="3"/>
        <v/>
      </c>
      <c r="S13" s="26" t="str">
        <f>IF(R13="","",R13-MIN(R$3:R$22))</f>
        <v/>
      </c>
      <c r="T13" s="10" cm="1">
        <f t="array" ref="T13">IF(SUMPRODUCT(--ISNUMBER(Q$3:Q$22))&gt;0,IF($A13="","",IF(Q13="","",IF(ISTEXT(Q13),IF(Q13="DNF",COUNTIF(R$3:R$22,"&gt;0")+COUNTIF(Q$3:Q$22,"DNF"),COUNTIF(R$3:R$22,"&gt;0")+COUNTIF(Q$3:Q$22,"DNF")+1),RANK(R13,R$3:R$22,1)))),"")</f>
        <v>6</v>
      </c>
      <c r="U13" s="9" t="s">
        <v>72</v>
      </c>
      <c r="V13" s="5" t="str">
        <f t="shared" si="4"/>
        <v/>
      </c>
      <c r="W13" s="26" t="str">
        <f>IF(V13="","",V13-MIN(V$3:V$22))</f>
        <v/>
      </c>
      <c r="X13" s="10" cm="1">
        <f t="array" ref="X13">IF(SUMPRODUCT(--ISNUMBER(U$3:U$22))&gt;0,IF($A13="","",IF(U13="","",IF(ISTEXT(U13),IF(U13="DNF",COUNTIF(V$3:V$22,"&gt;0")+COUNTIF(U$3:U$22,"DNF"),COUNTIF(V$3:V$22,"&gt;0")+COUNTIF(U$3:U$22,"DNF")+1),RANK(V13,V$3:V$22,1)))),"")</f>
        <v>4</v>
      </c>
      <c r="Y13" s="9" t="s">
        <v>72</v>
      </c>
      <c r="Z13" s="5" t="str">
        <f>IF(ISTEXT(Y13),"",IF(Y13="","",Y13*$D13))</f>
        <v/>
      </c>
      <c r="AA13" s="26" t="str">
        <f>IF(Z13="","",Z13-MIN(Z$3:Z$22))</f>
        <v/>
      </c>
      <c r="AB13" s="10" cm="1">
        <f t="array" ref="AB13">IF(SUMPRODUCT(--ISNUMBER(Y$3:Y$22))&gt;0,IF($A13="","",IF(Y13="","",IF(ISTEXT(Y13),IF(Y13="DNF",COUNTIF(Z$3:Z$22,"&gt;0")+COUNTIF(Y$3:Y$22,"DNF"),COUNTIF(Z$3:Z$22,"&gt;0")+COUNTIF(Y$3:Y$22,"DNF")+1),RANK(Z13,Z$3:Z$22,1)))),"")</f>
        <v>6</v>
      </c>
      <c r="AC13" s="9">
        <v>8.744212962962962E-2</v>
      </c>
      <c r="AD13" s="5">
        <f t="shared" si="5"/>
        <v>7.9913387408130782E-2</v>
      </c>
      <c r="AE13" s="26">
        <f>IF(AD13="","",AD13-MIN(AD$3:AD$22))</f>
        <v>7.7185847294559962E-4</v>
      </c>
      <c r="AF13" s="10" cm="1">
        <f t="array" ref="AF13">IF(SUMPRODUCT(--ISNUMBER(AC$3:AC$22))&gt;0,IF($A13="","",IF(AC13="","",IF(ISTEXT(AC13),IF(AC13="DNF",COUNTIF(AD$3:AD$22,"&gt;0")+COUNTIF(AC$3:AC$22,"DNF"),COUNTIF(AD$3:AD$22,"&gt;0")+COUNTIF(AC$3:AC$22,"DNF")+1),RANK(AD13,AD$3:AD$22,1)))),"")</f>
        <v>2</v>
      </c>
      <c r="AG13" s="9">
        <v>7.6597222222222316E-2</v>
      </c>
      <c r="AH13" s="5">
        <f>IF(ISTEXT(AG13),"",IF(AG13="","",AG13*$D13))</f>
        <v>7.0002223410590356E-2</v>
      </c>
      <c r="AI13" s="26">
        <f>IF(AH13="","",AH13-MIN(AH$3:AH$22))</f>
        <v>1.0949317439237077E-3</v>
      </c>
      <c r="AJ13" s="10" cm="1">
        <f t="array" ref="AJ13">IF(SUMPRODUCT(--ISNUMBER(AG$3:AG$22))&gt;0,IF($A13="","",IF(AG13="","",IF(ISTEXT(AG13),IF(AG13="DNF",COUNTIF(AH$3:AH$22,"&gt;0")+COUNTIF(AG$3:AG$22,"DNF"),COUNTIF(AH$3:AH$22,"&gt;0")+COUNTIF(AG$3:AG$22,"DNF")+1),RANK(AH13,AH$3:AH$22,1)))),"")</f>
        <v>3</v>
      </c>
      <c r="AK13" s="9" t="s">
        <v>71</v>
      </c>
      <c r="AL13" s="5" t="str">
        <f t="shared" si="6"/>
        <v/>
      </c>
      <c r="AM13" s="26" t="str">
        <f>IF(AL13="","",AL13-MIN(AL$3:AL$22))</f>
        <v/>
      </c>
      <c r="AN13" s="10" cm="1">
        <f t="array" ref="AN13">IF(SUMPRODUCT(--ISNUMBER(AK$3:AK$22))&gt;0,IF($A13="","",IF(AK13="","",IF(ISTEXT(AK13),IF(AK13="DNF",COUNTIF(AL$3:AL$22,"&gt;0")+COUNTIF(AK$3:AK$22,"DNF"),COUNTIF(AL$3:AL$22,"&gt;0")+COUNTIF(AK$3:AK$22,"DNF")+1),RANK(AL13,AL$3:AL$22,1)))),"")</f>
        <v>2</v>
      </c>
      <c r="AO13" s="9"/>
      <c r="AP13" s="5" t="str">
        <f t="shared" si="7"/>
        <v/>
      </c>
      <c r="AQ13" s="26" t="str">
        <f>IF(AP13="","",AP13-MIN(AP$3:AP$22))</f>
        <v/>
      </c>
      <c r="AR13" s="10" t="str" cm="1">
        <f t="array" ref="AR13">IF(SUMPRODUCT(--ISNUMBER(AO$3:AO$22))&gt;0,IF($A13="","",IF(AO13="","",IF(ISTEXT(AO13),IF(AO13="DNF",COUNTIF(AP$3:AP$22,"&gt;0")+COUNTIF(AO$3:AO$22,"DNF"),COUNTIF(AP$3:AP$22,"&gt;0")+COUNTIF(AO$3:AO$22,"DNF")+1),RANK(AP13,AP$3:AP$22,1)))),"")</f>
        <v/>
      </c>
      <c r="AS13" s="9"/>
      <c r="AT13" s="5" t="str">
        <f t="shared" si="8"/>
        <v/>
      </c>
      <c r="AU13" s="26" t="str">
        <f>IF(AT13="","",AT13-MIN(AT$3:AT$22))</f>
        <v/>
      </c>
      <c r="AV13" s="10" t="str" cm="1">
        <f t="array" ref="AV13">IF(SUMPRODUCT(--ISNUMBER(AS$3:AS$22))&gt;0,IF($A13="","",IF(AS13="","",IF(ISTEXT(AS13),IF(AS13="DNF",COUNTIF(AT$3:AT$22,"&gt;0")+COUNTIF(AS$3:AS$22,"DNF"),COUNTIF(AT$3:AT$22,"&gt;0")+COUNTIF(AS$3:AS$22,"DNF")+1),RANK(AT13,AT$3:AT$22,1)))),"")</f>
        <v/>
      </c>
      <c r="AW13" s="9"/>
      <c r="AX13" s="5" t="str">
        <f t="shared" si="9"/>
        <v/>
      </c>
      <c r="AY13" s="26" t="str">
        <f>IF(AX13="","",AX13-MIN(AX$3:AX$22))</f>
        <v/>
      </c>
      <c r="AZ13" s="10" t="str" cm="1">
        <f t="array" ref="AZ13">IF(SUMPRODUCT(--ISNUMBER(AW$3:AW$22))&gt;0,IF($A13="","",IF(AW13="","",IF(ISTEXT(AW13),IF(AW13="DNF",COUNTIF(AX$3:AX$22,"&gt;0")+COUNTIF(AW$3:AW$22,"DNF"),COUNTIF(AX$3:AX$22,"&gt;0")+COUNTIF(AW$3:AW$22,"DNF")+1),RANK(AX13,AX$3:AX$22,1)))),"")</f>
        <v/>
      </c>
      <c r="BA13" s="9"/>
      <c r="BB13" s="5" t="str">
        <f t="shared" si="10"/>
        <v/>
      </c>
      <c r="BC13" s="26" t="str">
        <f>IF(BB13="","",BB13-MIN(BB$3:BB$22))</f>
        <v/>
      </c>
      <c r="BD13" s="10" t="str" cm="1">
        <f t="array" ref="BD13">IF(SUMPRODUCT(--ISNUMBER(BA$3:BA$22))&gt;0,IF($A13="","",IF(BA13="","",IF(ISTEXT(BA13),IF(BA13="DNF",COUNTIF(BB$3:BB$22,"&gt;0")+COUNTIF(BA$3:BA$22,"DNF"),COUNTIF(BB$3:BB$22,"&gt;0")+COUNTIF(BA$3:BA$22,"DNF")+1),RANK(BB13,BB$3:BB$22,1)))),"")</f>
        <v/>
      </c>
      <c r="BE13" s="9"/>
      <c r="BF13" s="5" t="str">
        <f t="shared" si="11"/>
        <v/>
      </c>
      <c r="BG13" s="26" t="str">
        <f>IF(BF13="","",BF13-MIN(BF$3:BF$22))</f>
        <v/>
      </c>
      <c r="BH13" s="10" t="str" cm="1">
        <f t="array" ref="BH13">IF(SUMPRODUCT(--ISNUMBER(BE$3:BE$22))&gt;0,IF($A13="","",IF(BE13="","",IF(ISTEXT(BE13),IF(BE13="DNF",COUNTIF(BF$3:BF$22,"&gt;0")+COUNTIF(BE$3:BE$22,"DNF"),COUNTIF(BF$3:BF$22,"&gt;0")+COUNTIF(BE$3:BE$22,"DNF")+1),RANK(BF13,BF$3:BF$22,1)))),"")</f>
        <v/>
      </c>
      <c r="BI13" s="9"/>
      <c r="BJ13" s="5" t="str">
        <f t="shared" si="12"/>
        <v/>
      </c>
      <c r="BK13" s="26" t="str">
        <f>IF(BJ13="","",BJ13-MIN(BJ$3:BJ$22))</f>
        <v/>
      </c>
      <c r="BL13" s="10" t="str" cm="1">
        <f t="array" ref="BL13">IF(SUMPRODUCT(--ISNUMBER(BI$3:BI$22))&gt;0,IF($A13="","",IF(BI13="","",IF(ISTEXT(BI13),IF(BI13="DNF",COUNTIF(BJ$3:BJ$22,"&gt;0")+COUNTIF(BI$3:BI$22,"DNF"),COUNTIF(BJ$3:BJ$22,"&gt;0")+COUNTIF(BI$3:BI$22,"DNF")+1),RANK(BJ13,BJ$3:BJ$22,1)))),"")</f>
        <v/>
      </c>
    </row>
    <row r="14" spans="1:64" s="4" customFormat="1" x14ac:dyDescent="0.3">
      <c r="A14" s="65"/>
      <c r="B14" s="66"/>
      <c r="C14" s="66"/>
      <c r="D14" s="67"/>
      <c r="E14" s="9"/>
      <c r="F14" s="5" t="str">
        <f t="shared" si="0"/>
        <v/>
      </c>
      <c r="G14" s="26" t="str">
        <f>IF(F14="","",F14-MIN(F$3:F$22))</f>
        <v/>
      </c>
      <c r="H14" s="10" t="str" cm="1">
        <f t="array" ref="H14">IF(SUMPRODUCT(--ISNUMBER(E$3:E$22))&gt;0,IF($A14="","",IF(E14="","",IF(ISTEXT(E14),IF(E14="DNF",COUNTIF(F$3:F$22,"&gt;0")+COUNTIF(E$3:E$22,"DNF"),COUNTIF(F$3:F$22,"&gt;0")+COUNTIF(E$3:E$22,"DNF")+1),RANK(F14,F$3:F$22,1)))),"")</f>
        <v/>
      </c>
      <c r="I14" s="9"/>
      <c r="J14" s="5" t="str">
        <f t="shared" si="1"/>
        <v/>
      </c>
      <c r="K14" s="26" t="str">
        <f>IF(J14="","",J14-MIN(J$3:J$22))</f>
        <v/>
      </c>
      <c r="L14" s="10" t="str" cm="1">
        <f t="array" ref="L14">IF(SUMPRODUCT(--ISNUMBER(I$3:I$22))&gt;0,IF($A14="","",IF(I14="","",IF(ISTEXT(I14),IF(I14="DNF",COUNTIF(J$3:J$22,"&gt;0")+COUNTIF(I$3:I$22,"DNF"),COUNTIF(J$3:J$22,"&gt;0")+COUNTIF(I$3:I$22,"DNF")+1),RANK(J14,J$3:J$22,1)))),"")</f>
        <v/>
      </c>
      <c r="M14" s="9"/>
      <c r="N14" s="5" t="str">
        <f t="shared" si="2"/>
        <v/>
      </c>
      <c r="O14" s="26" t="str">
        <f>IF(N14="","",N14-MIN(N$3:N$22))</f>
        <v/>
      </c>
      <c r="P14" s="10" t="str" cm="1">
        <f t="array" ref="P14">IF(SUMPRODUCT(--ISNUMBER(M$3:M$22))&gt;0,IF($A14="","",IF(M14="","",IF(ISTEXT(M14),IF(M14="DNF",COUNTIF(N$3:N$22,"&gt;0")+COUNTIF(M$3:M$22,"DNF"),COUNTIF(N$3:N$22,"&gt;0")+COUNTIF(M$3:M$22,"DNF")+1),RANK(N14,N$3:N$22,1)))),"")</f>
        <v/>
      </c>
      <c r="Q14" s="9"/>
      <c r="R14" s="5" t="str">
        <f t="shared" si="3"/>
        <v/>
      </c>
      <c r="S14" s="26" t="str">
        <f>IF(R14="","",R14-MIN(R$3:R$22))</f>
        <v/>
      </c>
      <c r="T14" s="10" t="str" cm="1">
        <f t="array" ref="T14">IF(SUMPRODUCT(--ISNUMBER(Q$3:Q$22))&gt;0,IF($A14="","",IF(Q14="","",IF(ISTEXT(Q14),IF(Q14="DNF",COUNTIF(R$3:R$22,"&gt;0")+COUNTIF(Q$3:Q$22,"DNF"),COUNTIF(R$3:R$22,"&gt;0")+COUNTIF(Q$3:Q$22,"DNF")+1),RANK(R14,R$3:R$22,1)))),"")</f>
        <v/>
      </c>
      <c r="U14" s="9"/>
      <c r="V14" s="5" t="str">
        <f t="shared" si="4"/>
        <v/>
      </c>
      <c r="W14" s="26" t="str">
        <f>IF(V14="","",V14-MIN(V$3:V$22))</f>
        <v/>
      </c>
      <c r="X14" s="10" t="str" cm="1">
        <f t="array" ref="X14">IF(SUMPRODUCT(--ISNUMBER(U$3:U$22))&gt;0,IF($A14="","",IF(U14="","",IF(ISTEXT(U14),IF(U14="DNF",COUNTIF(V$3:V$22,"&gt;0")+COUNTIF(U$3:U$22,"DNF"),COUNTIF(V$3:V$22,"&gt;0")+COUNTIF(U$3:U$22,"DNF")+1),RANK(V14,V$3:V$22,1)))),"")</f>
        <v/>
      </c>
      <c r="Y14" s="9"/>
      <c r="Z14" s="5" t="str">
        <f t="shared" ref="Z14:Z22" si="13">IF(ISTEXT(Y14),"",IF(Y14="","",Y14*$D14))</f>
        <v/>
      </c>
      <c r="AA14" s="26" t="str">
        <f>IF(Z14="","",Z14-MIN(Z$3:Z$22))</f>
        <v/>
      </c>
      <c r="AB14" s="10" t="str" cm="1">
        <f t="array" ref="AB14">IF(SUMPRODUCT(--ISNUMBER(Y$3:Y$22))&gt;0,IF($A14="","",IF(Y14="","",IF(ISTEXT(Y14),IF(Y14="DNF",COUNTIF(Z$3:Z$22,"&gt;0")+COUNTIF(Y$3:Y$22,"DNF"),COUNTIF(Z$3:Z$22,"&gt;0")+COUNTIF(Y$3:Y$22,"DNF")+1),RANK(Z14,Z$3:Z$22,1)))),"")</f>
        <v/>
      </c>
      <c r="AC14" s="9"/>
      <c r="AD14" s="5" t="str">
        <f t="shared" si="5"/>
        <v/>
      </c>
      <c r="AE14" s="26" t="str">
        <f>IF(AD14="","",AD14-MIN(AD$3:AD$22))</f>
        <v/>
      </c>
      <c r="AF14" s="10" t="str" cm="1">
        <f t="array" ref="AF14">IF(SUMPRODUCT(--ISNUMBER(AC$3:AC$22))&gt;0,IF($A14="","",IF(AC14="","",IF(ISTEXT(AC14),IF(AC14="DNF",COUNTIF(AD$3:AD$22,"&gt;0")+COUNTIF(AC$3:AC$22,"DNF"),COUNTIF(AD$3:AD$22,"&gt;0")+COUNTIF(AC$3:AC$22,"DNF")+1),RANK(AD14,AD$3:AD$22,1)))),"")</f>
        <v/>
      </c>
      <c r="AG14" s="9"/>
      <c r="AH14" s="5" t="str">
        <f t="shared" ref="AH14:AH22" si="14">IF(ISTEXT(AG14),"",IF(AG14="","",AG14*$D14))</f>
        <v/>
      </c>
      <c r="AI14" s="26" t="str">
        <f>IF(AH14="","",AH14-MIN(AH$3:AH$22))</f>
        <v/>
      </c>
      <c r="AJ14" s="10" t="str" cm="1">
        <f t="array" ref="AJ14">IF(SUMPRODUCT(--ISNUMBER(AG$3:AG$22))&gt;0,IF($A14="","",IF(AG14="","",IF(ISTEXT(AG14),IF(AG14="DNF",COUNTIF(AH$3:AH$22,"&gt;0")+COUNTIF(AG$3:AG$22,"DNF"),COUNTIF(AH$3:AH$22,"&gt;0")+COUNTIF(AG$3:AG$22,"DNF")+1),RANK(AH14,AH$3:AH$22,1)))),"")</f>
        <v/>
      </c>
      <c r="AK14" s="9"/>
      <c r="AL14" s="5" t="str">
        <f t="shared" si="6"/>
        <v/>
      </c>
      <c r="AM14" s="26" t="str">
        <f>IF(AL14="","",AL14-MIN(AL$3:AL$22))</f>
        <v/>
      </c>
      <c r="AN14" s="10" t="str" cm="1">
        <f t="array" ref="AN14">IF(SUMPRODUCT(--ISNUMBER(AK$3:AK$22))&gt;0,IF($A14="","",IF(AK14="","",IF(ISTEXT(AK14),IF(AK14="DNF",COUNTIF(AL$3:AL$22,"&gt;0")+COUNTIF(AK$3:AK$22,"DNF"),COUNTIF(AL$3:AL$22,"&gt;0")+COUNTIF(AK$3:AK$22,"DNF")+1),RANK(AL14,AL$3:AL$22,1)))),"")</f>
        <v/>
      </c>
      <c r="AO14" s="9"/>
      <c r="AP14" s="5" t="str">
        <f t="shared" si="7"/>
        <v/>
      </c>
      <c r="AQ14" s="26" t="str">
        <f>IF(AP14="","",AP14-MIN(AP$3:AP$22))</f>
        <v/>
      </c>
      <c r="AR14" s="10" t="str" cm="1">
        <f t="array" ref="AR14">IF(SUMPRODUCT(--ISNUMBER(AO$3:AO$22))&gt;0,IF($A14="","",IF(AO14="","",IF(ISTEXT(AO14),IF(AO14="DNF",COUNTIF(AP$3:AP$22,"&gt;0")+COUNTIF(AO$3:AO$22,"DNF"),COUNTIF(AP$3:AP$22,"&gt;0")+COUNTIF(AO$3:AO$22,"DNF")+1),RANK(AP14,AP$3:AP$22,1)))),"")</f>
        <v/>
      </c>
      <c r="AS14" s="9"/>
      <c r="AT14" s="5" t="str">
        <f t="shared" si="8"/>
        <v/>
      </c>
      <c r="AU14" s="26" t="str">
        <f>IF(AT14="","",AT14-MIN(AT$3:AT$22))</f>
        <v/>
      </c>
      <c r="AV14" s="10" t="str" cm="1">
        <f t="array" ref="AV14">IF(SUMPRODUCT(--ISNUMBER(AS$3:AS$22))&gt;0,IF($A14="","",IF(AS14="","",IF(ISTEXT(AS14),IF(AS14="DNF",COUNTIF(AT$3:AT$22,"&gt;0")+COUNTIF(AS$3:AS$22,"DNF"),COUNTIF(AT$3:AT$22,"&gt;0")+COUNTIF(AS$3:AS$22,"DNF")+1),RANK(AT14,AT$3:AT$22,1)))),"")</f>
        <v/>
      </c>
      <c r="AW14" s="9"/>
      <c r="AX14" s="5" t="str">
        <f t="shared" si="9"/>
        <v/>
      </c>
      <c r="AY14" s="26" t="str">
        <f>IF(AX14="","",AX14-MIN(AX$3:AX$22))</f>
        <v/>
      </c>
      <c r="AZ14" s="10" t="str" cm="1">
        <f t="array" ref="AZ14">IF(SUMPRODUCT(--ISNUMBER(AW$3:AW$22))&gt;0,IF($A14="","",IF(AW14="","",IF(ISTEXT(AW14),IF(AW14="DNF",COUNTIF(AX$3:AX$22,"&gt;0")+COUNTIF(AW$3:AW$22,"DNF"),COUNTIF(AX$3:AX$22,"&gt;0")+COUNTIF(AW$3:AW$22,"DNF")+1),RANK(AX14,AX$3:AX$22,1)))),"")</f>
        <v/>
      </c>
      <c r="BA14" s="9"/>
      <c r="BB14" s="5" t="str">
        <f t="shared" si="10"/>
        <v/>
      </c>
      <c r="BC14" s="26" t="str">
        <f>IF(BB14="","",BB14-MIN(BB$3:BB$22))</f>
        <v/>
      </c>
      <c r="BD14" s="10" t="str" cm="1">
        <f t="array" ref="BD14">IF(SUMPRODUCT(--ISNUMBER(BA$3:BA$22))&gt;0,IF($A14="","",IF(BA14="","",IF(ISTEXT(BA14),IF(BA14="DNF",COUNTIF(BB$3:BB$22,"&gt;0")+COUNTIF(BA$3:BA$22,"DNF"),COUNTIF(BB$3:BB$22,"&gt;0")+COUNTIF(BA$3:BA$22,"DNF")+1),RANK(BB14,BB$3:BB$22,1)))),"")</f>
        <v/>
      </c>
      <c r="BE14" s="9"/>
      <c r="BF14" s="5" t="str">
        <f t="shared" si="11"/>
        <v/>
      </c>
      <c r="BG14" s="26" t="str">
        <f>IF(BF14="","",BF14-MIN(BF$3:BF$22))</f>
        <v/>
      </c>
      <c r="BH14" s="10" t="str" cm="1">
        <f t="array" ref="BH14">IF(SUMPRODUCT(--ISNUMBER(BE$3:BE$22))&gt;0,IF($A14="","",IF(BE14="","",IF(ISTEXT(BE14),IF(BE14="DNF",COUNTIF(BF$3:BF$22,"&gt;0")+COUNTIF(BE$3:BE$22,"DNF"),COUNTIF(BF$3:BF$22,"&gt;0")+COUNTIF(BE$3:BE$22,"DNF")+1),RANK(BF14,BF$3:BF$22,1)))),"")</f>
        <v/>
      </c>
      <c r="BI14" s="9"/>
      <c r="BJ14" s="5" t="str">
        <f t="shared" si="12"/>
        <v/>
      </c>
      <c r="BK14" s="26" t="str">
        <f>IF(BJ14="","",BJ14-MIN(BJ$3:BJ$22))</f>
        <v/>
      </c>
      <c r="BL14" s="10" t="str" cm="1">
        <f t="array" ref="BL14">IF(SUMPRODUCT(--ISNUMBER(BI$3:BI$22))&gt;0,IF($A14="","",IF(BI14="","",IF(ISTEXT(BI14),IF(BI14="DNF",COUNTIF(BJ$3:BJ$22,"&gt;0")+COUNTIF(BI$3:BI$22,"DNF"),COUNTIF(BJ$3:BJ$22,"&gt;0")+COUNTIF(BI$3:BI$22,"DNF")+1),RANK(BJ14,BJ$3:BJ$22,1)))),"")</f>
        <v/>
      </c>
    </row>
    <row r="15" spans="1:64" s="4" customFormat="1" x14ac:dyDescent="0.3">
      <c r="A15" s="65"/>
      <c r="B15" s="66"/>
      <c r="C15" s="66"/>
      <c r="D15" s="67"/>
      <c r="E15" s="9"/>
      <c r="F15" s="5" t="str">
        <f t="shared" si="0"/>
        <v/>
      </c>
      <c r="G15" s="26" t="str">
        <f>IF(F15="","",F15-MIN(F$3:F$22))</f>
        <v/>
      </c>
      <c r="H15" s="10" t="str" cm="1">
        <f t="array" ref="H15">IF(SUMPRODUCT(--ISNUMBER(E$3:E$22))&gt;0,IF($A15="","",IF(E15="","",IF(ISTEXT(E15),IF(E15="DNF",COUNTIF(F$3:F$22,"&gt;0")+COUNTIF(E$3:E$22,"DNF"),COUNTIF(F$3:F$22,"&gt;0")+COUNTIF(E$3:E$22,"DNF")+1),RANK(F15,F$3:F$22,1)))),"")</f>
        <v/>
      </c>
      <c r="I15" s="9"/>
      <c r="J15" s="5" t="str">
        <f t="shared" si="1"/>
        <v/>
      </c>
      <c r="K15" s="26" t="str">
        <f>IF(J15="","",J15-MIN(J$3:J$22))</f>
        <v/>
      </c>
      <c r="L15" s="10" t="str" cm="1">
        <f t="array" ref="L15">IF(SUMPRODUCT(--ISNUMBER(I$3:I$22))&gt;0,IF($A15="","",IF(I15="","",IF(ISTEXT(I15),IF(I15="DNF",COUNTIF(J$3:J$22,"&gt;0")+COUNTIF(I$3:I$22,"DNF"),COUNTIF(J$3:J$22,"&gt;0")+COUNTIF(I$3:I$22,"DNF")+1),RANK(J15,J$3:J$22,1)))),"")</f>
        <v/>
      </c>
      <c r="M15" s="9"/>
      <c r="N15" s="5" t="str">
        <f t="shared" si="2"/>
        <v/>
      </c>
      <c r="O15" s="26" t="str">
        <f>IF(N15="","",N15-MIN(N$3:N$22))</f>
        <v/>
      </c>
      <c r="P15" s="10" t="str" cm="1">
        <f t="array" ref="P15">IF(SUMPRODUCT(--ISNUMBER(M$3:M$22))&gt;0,IF($A15="","",IF(M15="","",IF(ISTEXT(M15),IF(M15="DNF",COUNTIF(N$3:N$22,"&gt;0")+COUNTIF(M$3:M$22,"DNF"),COUNTIF(N$3:N$22,"&gt;0")+COUNTIF(M$3:M$22,"DNF")+1),RANK(N15,N$3:N$22,1)))),"")</f>
        <v/>
      </c>
      <c r="Q15" s="9"/>
      <c r="R15" s="5" t="str">
        <f t="shared" si="3"/>
        <v/>
      </c>
      <c r="S15" s="26" t="str">
        <f>IF(R15="","",R15-MIN(R$3:R$22))</f>
        <v/>
      </c>
      <c r="T15" s="10" t="str" cm="1">
        <f t="array" ref="T15">IF(SUMPRODUCT(--ISNUMBER(Q$3:Q$22))&gt;0,IF($A15="","",IF(Q15="","",IF(ISTEXT(Q15),IF(Q15="DNF",COUNTIF(R$3:R$22,"&gt;0")+COUNTIF(Q$3:Q$22,"DNF"),COUNTIF(R$3:R$22,"&gt;0")+COUNTIF(Q$3:Q$22,"DNF")+1),RANK(R15,R$3:R$22,1)))),"")</f>
        <v/>
      </c>
      <c r="U15" s="9"/>
      <c r="V15" s="5" t="str">
        <f t="shared" si="4"/>
        <v/>
      </c>
      <c r="W15" s="26" t="str">
        <f>IF(V15="","",V15-MIN(V$3:V$22))</f>
        <v/>
      </c>
      <c r="X15" s="10" t="str" cm="1">
        <f t="array" ref="X15">IF(SUMPRODUCT(--ISNUMBER(U$3:U$22))&gt;0,IF($A15="","",IF(U15="","",IF(ISTEXT(U15),IF(U15="DNF",COUNTIF(V$3:V$22,"&gt;0")+COUNTIF(U$3:U$22,"DNF"),COUNTIF(V$3:V$22,"&gt;0")+COUNTIF(U$3:U$22,"DNF")+1),RANK(V15,V$3:V$22,1)))),"")</f>
        <v/>
      </c>
      <c r="Y15" s="9"/>
      <c r="Z15" s="5" t="str">
        <f t="shared" si="13"/>
        <v/>
      </c>
      <c r="AA15" s="26" t="str">
        <f>IF(Z15="","",Z15-MIN(Z$3:Z$22))</f>
        <v/>
      </c>
      <c r="AB15" s="10" t="str" cm="1">
        <f t="array" ref="AB15">IF(SUMPRODUCT(--ISNUMBER(Y$3:Y$22))&gt;0,IF($A15="","",IF(Y15="","",IF(ISTEXT(Y15),IF(Y15="DNF",COUNTIF(Z$3:Z$22,"&gt;0")+COUNTIF(Y$3:Y$22,"DNF"),COUNTIF(Z$3:Z$22,"&gt;0")+COUNTIF(Y$3:Y$22,"DNF")+1),RANK(Z15,Z$3:Z$22,1)))),"")</f>
        <v/>
      </c>
      <c r="AC15" s="9"/>
      <c r="AD15" s="5" t="str">
        <f t="shared" si="5"/>
        <v/>
      </c>
      <c r="AE15" s="26" t="str">
        <f>IF(AD15="","",AD15-MIN(AD$3:AD$22))</f>
        <v/>
      </c>
      <c r="AF15" s="10" t="str" cm="1">
        <f t="array" ref="AF15">IF(SUMPRODUCT(--ISNUMBER(AC$3:AC$22))&gt;0,IF($A15="","",IF(AC15="","",IF(ISTEXT(AC15),IF(AC15="DNF",COUNTIF(AD$3:AD$22,"&gt;0")+COUNTIF(AC$3:AC$22,"DNF"),COUNTIF(AD$3:AD$22,"&gt;0")+COUNTIF(AC$3:AC$22,"DNF")+1),RANK(AD15,AD$3:AD$22,1)))),"")</f>
        <v/>
      </c>
      <c r="AG15" s="9"/>
      <c r="AH15" s="5" t="str">
        <f t="shared" si="14"/>
        <v/>
      </c>
      <c r="AI15" s="26" t="str">
        <f>IF(AH15="","",AH15-MIN(AH$3:AH$22))</f>
        <v/>
      </c>
      <c r="AJ15" s="10" t="str" cm="1">
        <f t="array" ref="AJ15">IF(SUMPRODUCT(--ISNUMBER(AG$3:AG$22))&gt;0,IF($A15="","",IF(AG15="","",IF(ISTEXT(AG15),IF(AG15="DNF",COUNTIF(AH$3:AH$22,"&gt;0")+COUNTIF(AG$3:AG$22,"DNF"),COUNTIF(AH$3:AH$22,"&gt;0")+COUNTIF(AG$3:AG$22,"DNF")+1),RANK(AH15,AH$3:AH$22,1)))),"")</f>
        <v/>
      </c>
      <c r="AK15" s="9"/>
      <c r="AL15" s="5" t="str">
        <f t="shared" si="6"/>
        <v/>
      </c>
      <c r="AM15" s="26" t="str">
        <f>IF(AL15="","",AL15-MIN(AL$3:AL$22))</f>
        <v/>
      </c>
      <c r="AN15" s="10" t="str" cm="1">
        <f t="array" ref="AN15">IF(SUMPRODUCT(--ISNUMBER(AK$3:AK$22))&gt;0,IF($A15="","",IF(AK15="","",IF(ISTEXT(AK15),IF(AK15="DNF",COUNTIF(AL$3:AL$22,"&gt;0")+COUNTIF(AK$3:AK$22,"DNF"),COUNTIF(AL$3:AL$22,"&gt;0")+COUNTIF(AK$3:AK$22,"DNF")+1),RANK(AL15,AL$3:AL$22,1)))),"")</f>
        <v/>
      </c>
      <c r="AO15" s="9"/>
      <c r="AP15" s="5" t="str">
        <f t="shared" si="7"/>
        <v/>
      </c>
      <c r="AQ15" s="26" t="str">
        <f>IF(AP15="","",AP15-MIN(AP$3:AP$22))</f>
        <v/>
      </c>
      <c r="AR15" s="10" t="str" cm="1">
        <f t="array" ref="AR15">IF(SUMPRODUCT(--ISNUMBER(AO$3:AO$22))&gt;0,IF($A15="","",IF(AO15="","",IF(ISTEXT(AO15),IF(AO15="DNF",COUNTIF(AP$3:AP$22,"&gt;0")+COUNTIF(AO$3:AO$22,"DNF"),COUNTIF(AP$3:AP$22,"&gt;0")+COUNTIF(AO$3:AO$22,"DNF")+1),RANK(AP15,AP$3:AP$22,1)))),"")</f>
        <v/>
      </c>
      <c r="AS15" s="9"/>
      <c r="AT15" s="5" t="str">
        <f t="shared" si="8"/>
        <v/>
      </c>
      <c r="AU15" s="26" t="str">
        <f>IF(AT15="","",AT15-MIN(AT$3:AT$22))</f>
        <v/>
      </c>
      <c r="AV15" s="10" t="str" cm="1">
        <f t="array" ref="AV15">IF(SUMPRODUCT(--ISNUMBER(AS$3:AS$22))&gt;0,IF($A15="","",IF(AS15="","",IF(ISTEXT(AS15),IF(AS15="DNF",COUNTIF(AT$3:AT$22,"&gt;0")+COUNTIF(AS$3:AS$22,"DNF"),COUNTIF(AT$3:AT$22,"&gt;0")+COUNTIF(AS$3:AS$22,"DNF")+1),RANK(AT15,AT$3:AT$22,1)))),"")</f>
        <v/>
      </c>
      <c r="AW15" s="9"/>
      <c r="AX15" s="5" t="str">
        <f t="shared" si="9"/>
        <v/>
      </c>
      <c r="AY15" s="26" t="str">
        <f>IF(AX15="","",AX15-MIN(AX$3:AX$22))</f>
        <v/>
      </c>
      <c r="AZ15" s="10" t="str" cm="1">
        <f t="array" ref="AZ15">IF(SUMPRODUCT(--ISNUMBER(AW$3:AW$22))&gt;0,IF($A15="","",IF(AW15="","",IF(ISTEXT(AW15),IF(AW15="DNF",COUNTIF(AX$3:AX$22,"&gt;0")+COUNTIF(AW$3:AW$22,"DNF"),COUNTIF(AX$3:AX$22,"&gt;0")+COUNTIF(AW$3:AW$22,"DNF")+1),RANK(AX15,AX$3:AX$22,1)))),"")</f>
        <v/>
      </c>
      <c r="BA15" s="9"/>
      <c r="BB15" s="5" t="str">
        <f t="shared" si="10"/>
        <v/>
      </c>
      <c r="BC15" s="26" t="str">
        <f>IF(BB15="","",BB15-MIN(BB$3:BB$22))</f>
        <v/>
      </c>
      <c r="BD15" s="10" t="str" cm="1">
        <f t="array" ref="BD15">IF(SUMPRODUCT(--ISNUMBER(BA$3:BA$22))&gt;0,IF($A15="","",IF(BA15="","",IF(ISTEXT(BA15),IF(BA15="DNF",COUNTIF(BB$3:BB$22,"&gt;0")+COUNTIF(BA$3:BA$22,"DNF"),COUNTIF(BB$3:BB$22,"&gt;0")+COUNTIF(BA$3:BA$22,"DNF")+1),RANK(BB15,BB$3:BB$22,1)))),"")</f>
        <v/>
      </c>
      <c r="BE15" s="9"/>
      <c r="BF15" s="5" t="str">
        <f t="shared" si="11"/>
        <v/>
      </c>
      <c r="BG15" s="26" t="str">
        <f>IF(BF15="","",BF15-MIN(BF$3:BF$22))</f>
        <v/>
      </c>
      <c r="BH15" s="10" t="str" cm="1">
        <f t="array" ref="BH15">IF(SUMPRODUCT(--ISNUMBER(BE$3:BE$22))&gt;0,IF($A15="","",IF(BE15="","",IF(ISTEXT(BE15),IF(BE15="DNF",COUNTIF(BF$3:BF$22,"&gt;0")+COUNTIF(BE$3:BE$22,"DNF"),COUNTIF(BF$3:BF$22,"&gt;0")+COUNTIF(BE$3:BE$22,"DNF")+1),RANK(BF15,BF$3:BF$22,1)))),"")</f>
        <v/>
      </c>
      <c r="BI15" s="9"/>
      <c r="BJ15" s="5" t="str">
        <f t="shared" si="12"/>
        <v/>
      </c>
      <c r="BK15" s="26" t="str">
        <f>IF(BJ15="","",BJ15-MIN(BJ$3:BJ$22))</f>
        <v/>
      </c>
      <c r="BL15" s="10" t="str" cm="1">
        <f t="array" ref="BL15">IF(SUMPRODUCT(--ISNUMBER(BI$3:BI$22))&gt;0,IF($A15="","",IF(BI15="","",IF(ISTEXT(BI15),IF(BI15="DNF",COUNTIF(BJ$3:BJ$22,"&gt;0")+COUNTIF(BI$3:BI$22,"DNF"),COUNTIF(BJ$3:BJ$22,"&gt;0")+COUNTIF(BI$3:BI$22,"DNF")+1),RANK(BJ15,BJ$3:BJ$22,1)))),"")</f>
        <v/>
      </c>
    </row>
    <row r="16" spans="1:64" s="4" customFormat="1" x14ac:dyDescent="0.3">
      <c r="A16" s="65"/>
      <c r="B16" s="66"/>
      <c r="C16" s="66"/>
      <c r="D16" s="67"/>
      <c r="E16" s="9"/>
      <c r="F16" s="5" t="str">
        <f t="shared" si="0"/>
        <v/>
      </c>
      <c r="G16" s="26" t="str">
        <f>IF(F16="","",F16-MIN(F$3:F$22))</f>
        <v/>
      </c>
      <c r="H16" s="10" t="str" cm="1">
        <f t="array" ref="H16">IF(SUMPRODUCT(--ISNUMBER(E$3:E$22))&gt;0,IF($A16="","",IF(E16="","",IF(ISTEXT(E16),IF(E16="DNF",COUNTIF(F$3:F$22,"&gt;0")+COUNTIF(E$3:E$22,"DNF"),COUNTIF(F$3:F$22,"&gt;0")+COUNTIF(E$3:E$22,"DNF")+1),RANK(F16,F$3:F$22,1)))),"")</f>
        <v/>
      </c>
      <c r="I16" s="9"/>
      <c r="J16" s="5" t="str">
        <f t="shared" si="1"/>
        <v/>
      </c>
      <c r="K16" s="26" t="str">
        <f>IF(J16="","",J16-MIN(J$3:J$22))</f>
        <v/>
      </c>
      <c r="L16" s="10" t="str" cm="1">
        <f t="array" ref="L16">IF(SUMPRODUCT(--ISNUMBER(I$3:I$22))&gt;0,IF($A16="","",IF(I16="","",IF(ISTEXT(I16),IF(I16="DNF",COUNTIF(J$3:J$22,"&gt;0")+COUNTIF(I$3:I$22,"DNF"),COUNTIF(J$3:J$22,"&gt;0")+COUNTIF(I$3:I$22,"DNF")+1),RANK(J16,J$3:J$22,1)))),"")</f>
        <v/>
      </c>
      <c r="M16" s="9"/>
      <c r="N16" s="5" t="str">
        <f t="shared" si="2"/>
        <v/>
      </c>
      <c r="O16" s="26" t="str">
        <f>IF(N16="","",N16-MIN(N$3:N$22))</f>
        <v/>
      </c>
      <c r="P16" s="10" t="str" cm="1">
        <f t="array" ref="P16">IF(SUMPRODUCT(--ISNUMBER(M$3:M$22))&gt;0,IF($A16="","",IF(M16="","",IF(ISTEXT(M16),IF(M16="DNF",COUNTIF(N$3:N$22,"&gt;0")+COUNTIF(M$3:M$22,"DNF"),COUNTIF(N$3:N$22,"&gt;0")+COUNTIF(M$3:M$22,"DNF")+1),RANK(N16,N$3:N$22,1)))),"")</f>
        <v/>
      </c>
      <c r="Q16" s="9"/>
      <c r="R16" s="5" t="str">
        <f t="shared" si="3"/>
        <v/>
      </c>
      <c r="S16" s="26" t="str">
        <f>IF(R16="","",R16-MIN(R$3:R$22))</f>
        <v/>
      </c>
      <c r="T16" s="10" t="str" cm="1">
        <f t="array" ref="T16">IF(SUMPRODUCT(--ISNUMBER(Q$3:Q$22))&gt;0,IF($A16="","",IF(Q16="","",IF(ISTEXT(Q16),IF(Q16="DNF",COUNTIF(R$3:R$22,"&gt;0")+COUNTIF(Q$3:Q$22,"DNF"),COUNTIF(R$3:R$22,"&gt;0")+COUNTIF(Q$3:Q$22,"DNF")+1),RANK(R16,R$3:R$22,1)))),"")</f>
        <v/>
      </c>
      <c r="U16" s="9"/>
      <c r="V16" s="5" t="str">
        <f t="shared" si="4"/>
        <v/>
      </c>
      <c r="W16" s="26" t="str">
        <f>IF(V16="","",V16-MIN(V$3:V$22))</f>
        <v/>
      </c>
      <c r="X16" s="10" t="str" cm="1">
        <f t="array" ref="X16">IF(SUMPRODUCT(--ISNUMBER(U$3:U$22))&gt;0,IF($A16="","",IF(U16="","",IF(ISTEXT(U16),IF(U16="DNF",COUNTIF(V$3:V$22,"&gt;0")+COUNTIF(U$3:U$22,"DNF"),COUNTIF(V$3:V$22,"&gt;0")+COUNTIF(U$3:U$22,"DNF")+1),RANK(V16,V$3:V$22,1)))),"")</f>
        <v/>
      </c>
      <c r="Y16" s="9"/>
      <c r="Z16" s="5" t="str">
        <f t="shared" si="13"/>
        <v/>
      </c>
      <c r="AA16" s="26" t="str">
        <f>IF(Z16="","",Z16-MIN(Z$3:Z$22))</f>
        <v/>
      </c>
      <c r="AB16" s="10" t="str" cm="1">
        <f t="array" ref="AB16">IF(SUMPRODUCT(--ISNUMBER(Y$3:Y$22))&gt;0,IF($A16="","",IF(Y16="","",IF(ISTEXT(Y16),IF(Y16="DNF",COUNTIF(Z$3:Z$22,"&gt;0")+COUNTIF(Y$3:Y$22,"DNF"),COUNTIF(Z$3:Z$22,"&gt;0")+COUNTIF(Y$3:Y$22,"DNF")+1),RANK(Z16,Z$3:Z$22,1)))),"")</f>
        <v/>
      </c>
      <c r="AC16" s="9"/>
      <c r="AD16" s="5" t="str">
        <f t="shared" si="5"/>
        <v/>
      </c>
      <c r="AE16" s="26" t="str">
        <f>IF(AD16="","",AD16-MIN(AD$3:AD$22))</f>
        <v/>
      </c>
      <c r="AF16" s="10" t="str" cm="1">
        <f t="array" ref="AF16">IF(SUMPRODUCT(--ISNUMBER(AC$3:AC$22))&gt;0,IF($A16="","",IF(AC16="","",IF(ISTEXT(AC16),IF(AC16="DNF",COUNTIF(AD$3:AD$22,"&gt;0")+COUNTIF(AC$3:AC$22,"DNF"),COUNTIF(AD$3:AD$22,"&gt;0")+COUNTIF(AC$3:AC$22,"DNF")+1),RANK(AD16,AD$3:AD$22,1)))),"")</f>
        <v/>
      </c>
      <c r="AG16" s="9"/>
      <c r="AH16" s="5" t="str">
        <f t="shared" si="14"/>
        <v/>
      </c>
      <c r="AI16" s="26" t="str">
        <f>IF(AH16="","",AH16-MIN(AH$3:AH$22))</f>
        <v/>
      </c>
      <c r="AJ16" s="10" t="str" cm="1">
        <f t="array" ref="AJ16">IF(SUMPRODUCT(--ISNUMBER(AG$3:AG$22))&gt;0,IF($A16="","",IF(AG16="","",IF(ISTEXT(AG16),IF(AG16="DNF",COUNTIF(AH$3:AH$22,"&gt;0")+COUNTIF(AG$3:AG$22,"DNF"),COUNTIF(AH$3:AH$22,"&gt;0")+COUNTIF(AG$3:AG$22,"DNF")+1),RANK(AH16,AH$3:AH$22,1)))),"")</f>
        <v/>
      </c>
      <c r="AK16" s="9"/>
      <c r="AL16" s="5" t="str">
        <f t="shared" si="6"/>
        <v/>
      </c>
      <c r="AM16" s="26" t="str">
        <f>IF(AL16="","",AL16-MIN(AL$3:AL$22))</f>
        <v/>
      </c>
      <c r="AN16" s="10" t="str" cm="1">
        <f t="array" ref="AN16">IF(SUMPRODUCT(--ISNUMBER(AK$3:AK$22))&gt;0,IF($A16="","",IF(AK16="","",IF(ISTEXT(AK16),IF(AK16="DNF",COUNTIF(AL$3:AL$22,"&gt;0")+COUNTIF(AK$3:AK$22,"DNF"),COUNTIF(AL$3:AL$22,"&gt;0")+COUNTIF(AK$3:AK$22,"DNF")+1),RANK(AL16,AL$3:AL$22,1)))),"")</f>
        <v/>
      </c>
      <c r="AO16" s="9"/>
      <c r="AP16" s="5" t="str">
        <f t="shared" si="7"/>
        <v/>
      </c>
      <c r="AQ16" s="26" t="str">
        <f>IF(AP16="","",AP16-MIN(AP$3:AP$22))</f>
        <v/>
      </c>
      <c r="AR16" s="10" t="str" cm="1">
        <f t="array" ref="AR16">IF(SUMPRODUCT(--ISNUMBER(AO$3:AO$22))&gt;0,IF($A16="","",IF(AO16="","",IF(ISTEXT(AO16),IF(AO16="DNF",COUNTIF(AP$3:AP$22,"&gt;0")+COUNTIF(AO$3:AO$22,"DNF"),COUNTIF(AP$3:AP$22,"&gt;0")+COUNTIF(AO$3:AO$22,"DNF")+1),RANK(AP16,AP$3:AP$22,1)))),"")</f>
        <v/>
      </c>
      <c r="AS16" s="9"/>
      <c r="AT16" s="5" t="str">
        <f t="shared" si="8"/>
        <v/>
      </c>
      <c r="AU16" s="26" t="str">
        <f>IF(AT16="","",AT16-MIN(AT$3:AT$22))</f>
        <v/>
      </c>
      <c r="AV16" s="10" t="str" cm="1">
        <f t="array" ref="AV16">IF(SUMPRODUCT(--ISNUMBER(AS$3:AS$22))&gt;0,IF($A16="","",IF(AS16="","",IF(ISTEXT(AS16),IF(AS16="DNF",COUNTIF(AT$3:AT$22,"&gt;0")+COUNTIF(AS$3:AS$22,"DNF"),COUNTIF(AT$3:AT$22,"&gt;0")+COUNTIF(AS$3:AS$22,"DNF")+1),RANK(AT16,AT$3:AT$22,1)))),"")</f>
        <v/>
      </c>
      <c r="AW16" s="9"/>
      <c r="AX16" s="5" t="str">
        <f t="shared" si="9"/>
        <v/>
      </c>
      <c r="AY16" s="26" t="str">
        <f>IF(AX16="","",AX16-MIN(AX$3:AX$22))</f>
        <v/>
      </c>
      <c r="AZ16" s="10" t="str" cm="1">
        <f t="array" ref="AZ16">IF(SUMPRODUCT(--ISNUMBER(AW$3:AW$22))&gt;0,IF($A16="","",IF(AW16="","",IF(ISTEXT(AW16),IF(AW16="DNF",COUNTIF(AX$3:AX$22,"&gt;0")+COUNTIF(AW$3:AW$22,"DNF"),COUNTIF(AX$3:AX$22,"&gt;0")+COUNTIF(AW$3:AW$22,"DNF")+1),RANK(AX16,AX$3:AX$22,1)))),"")</f>
        <v/>
      </c>
      <c r="BA16" s="9"/>
      <c r="BB16" s="5" t="str">
        <f t="shared" si="10"/>
        <v/>
      </c>
      <c r="BC16" s="26" t="str">
        <f>IF(BB16="","",BB16-MIN(BB$3:BB$22))</f>
        <v/>
      </c>
      <c r="BD16" s="10" t="str" cm="1">
        <f t="array" ref="BD16">IF(SUMPRODUCT(--ISNUMBER(BA$3:BA$22))&gt;0,IF($A16="","",IF(BA16="","",IF(ISTEXT(BA16),IF(BA16="DNF",COUNTIF(BB$3:BB$22,"&gt;0")+COUNTIF(BA$3:BA$22,"DNF"),COUNTIF(BB$3:BB$22,"&gt;0")+COUNTIF(BA$3:BA$22,"DNF")+1),RANK(BB16,BB$3:BB$22,1)))),"")</f>
        <v/>
      </c>
      <c r="BE16" s="9"/>
      <c r="BF16" s="5" t="str">
        <f t="shared" si="11"/>
        <v/>
      </c>
      <c r="BG16" s="26" t="str">
        <f>IF(BF16="","",BF16-MIN(BF$3:BF$22))</f>
        <v/>
      </c>
      <c r="BH16" s="10" t="str" cm="1">
        <f t="array" ref="BH16">IF(SUMPRODUCT(--ISNUMBER(BE$3:BE$22))&gt;0,IF($A16="","",IF(BE16="","",IF(ISTEXT(BE16),IF(BE16="DNF",COUNTIF(BF$3:BF$22,"&gt;0")+COUNTIF(BE$3:BE$22,"DNF"),COUNTIF(BF$3:BF$22,"&gt;0")+COUNTIF(BE$3:BE$22,"DNF")+1),RANK(BF16,BF$3:BF$22,1)))),"")</f>
        <v/>
      </c>
      <c r="BI16" s="9"/>
      <c r="BJ16" s="5" t="str">
        <f t="shared" si="12"/>
        <v/>
      </c>
      <c r="BK16" s="26" t="str">
        <f>IF(BJ16="","",BJ16-MIN(BJ$3:BJ$22))</f>
        <v/>
      </c>
      <c r="BL16" s="10" t="str" cm="1">
        <f t="array" ref="BL16">IF(SUMPRODUCT(--ISNUMBER(BI$3:BI$22))&gt;0,IF($A16="","",IF(BI16="","",IF(ISTEXT(BI16),IF(BI16="DNF",COUNTIF(BJ$3:BJ$22,"&gt;0")+COUNTIF(BI$3:BI$22,"DNF"),COUNTIF(BJ$3:BJ$22,"&gt;0")+COUNTIF(BI$3:BI$22,"DNF")+1),RANK(BJ16,BJ$3:BJ$22,1)))),"")</f>
        <v/>
      </c>
    </row>
    <row r="17" spans="1:64" s="4" customFormat="1" x14ac:dyDescent="0.3">
      <c r="A17" s="65"/>
      <c r="B17" s="66"/>
      <c r="C17" s="66"/>
      <c r="D17" s="67"/>
      <c r="E17" s="9"/>
      <c r="F17" s="5" t="str">
        <f t="shared" si="0"/>
        <v/>
      </c>
      <c r="G17" s="26" t="str">
        <f>IF(F17="","",F17-MIN(F$3:F$22))</f>
        <v/>
      </c>
      <c r="H17" s="10" t="str" cm="1">
        <f t="array" ref="H17">IF(SUMPRODUCT(--ISNUMBER(E$3:E$22))&gt;0,IF($A17="","",IF(E17="","",IF(ISTEXT(E17),IF(E17="DNF",COUNTIF(F$3:F$22,"&gt;0")+COUNTIF(E$3:E$22,"DNF"),COUNTIF(F$3:F$22,"&gt;0")+COUNTIF(E$3:E$22,"DNF")+1),RANK(F17,F$3:F$22,1)))),"")</f>
        <v/>
      </c>
      <c r="I17" s="9"/>
      <c r="J17" s="5" t="str">
        <f t="shared" si="1"/>
        <v/>
      </c>
      <c r="K17" s="26" t="str">
        <f>IF(J17="","",J17-MIN(J$3:J$22))</f>
        <v/>
      </c>
      <c r="L17" s="10" t="str" cm="1">
        <f t="array" ref="L17">IF(SUMPRODUCT(--ISNUMBER(I$3:I$22))&gt;0,IF($A17="","",IF(I17="","",IF(ISTEXT(I17),IF(I17="DNF",COUNTIF(J$3:J$22,"&gt;0")+COUNTIF(I$3:I$22,"DNF"),COUNTIF(J$3:J$22,"&gt;0")+COUNTIF(I$3:I$22,"DNF")+1),RANK(J17,J$3:J$22,1)))),"")</f>
        <v/>
      </c>
      <c r="M17" s="9"/>
      <c r="N17" s="5" t="str">
        <f t="shared" si="2"/>
        <v/>
      </c>
      <c r="O17" s="26" t="str">
        <f>IF(N17="","",N17-MIN(N$3:N$22))</f>
        <v/>
      </c>
      <c r="P17" s="10" t="str" cm="1">
        <f t="array" ref="P17">IF(SUMPRODUCT(--ISNUMBER(M$3:M$22))&gt;0,IF($A17="","",IF(M17="","",IF(ISTEXT(M17),IF(M17="DNF",COUNTIF(N$3:N$22,"&gt;0")+COUNTIF(M$3:M$22,"DNF"),COUNTIF(N$3:N$22,"&gt;0")+COUNTIF(M$3:M$22,"DNF")+1),RANK(N17,N$3:N$22,1)))),"")</f>
        <v/>
      </c>
      <c r="Q17" s="9"/>
      <c r="R17" s="5" t="str">
        <f t="shared" si="3"/>
        <v/>
      </c>
      <c r="S17" s="26" t="str">
        <f>IF(R17="","",R17-MIN(R$3:R$22))</f>
        <v/>
      </c>
      <c r="T17" s="10" t="str" cm="1">
        <f t="array" ref="T17">IF(SUMPRODUCT(--ISNUMBER(Q$3:Q$22))&gt;0,IF($A17="","",IF(Q17="","",IF(ISTEXT(Q17),IF(Q17="DNF",COUNTIF(R$3:R$22,"&gt;0")+COUNTIF(Q$3:Q$22,"DNF"),COUNTIF(R$3:R$22,"&gt;0")+COUNTIF(Q$3:Q$22,"DNF")+1),RANK(R17,R$3:R$22,1)))),"")</f>
        <v/>
      </c>
      <c r="U17" s="9"/>
      <c r="V17" s="5" t="str">
        <f t="shared" si="4"/>
        <v/>
      </c>
      <c r="W17" s="26" t="str">
        <f>IF(V17="","",V17-MIN(V$3:V$22))</f>
        <v/>
      </c>
      <c r="X17" s="10" t="str" cm="1">
        <f t="array" ref="X17">IF(SUMPRODUCT(--ISNUMBER(U$3:U$22))&gt;0,IF($A17="","",IF(U17="","",IF(ISTEXT(U17),IF(U17="DNF",COUNTIF(V$3:V$22,"&gt;0")+COUNTIF(U$3:U$22,"DNF"),COUNTIF(V$3:V$22,"&gt;0")+COUNTIF(U$3:U$22,"DNF")+1),RANK(V17,V$3:V$22,1)))),"")</f>
        <v/>
      </c>
      <c r="Y17" s="9"/>
      <c r="Z17" s="5" t="str">
        <f t="shared" si="13"/>
        <v/>
      </c>
      <c r="AA17" s="26" t="str">
        <f>IF(Z17="","",Z17-MIN(Z$3:Z$22))</f>
        <v/>
      </c>
      <c r="AB17" s="10" t="str" cm="1">
        <f t="array" ref="AB17">IF(SUMPRODUCT(--ISNUMBER(Y$3:Y$22))&gt;0,IF($A17="","",IF(Y17="","",IF(ISTEXT(Y17),IF(Y17="DNF",COUNTIF(Z$3:Z$22,"&gt;0")+COUNTIF(Y$3:Y$22,"DNF"),COUNTIF(Z$3:Z$22,"&gt;0")+COUNTIF(Y$3:Y$22,"DNF")+1),RANK(Z17,Z$3:Z$22,1)))),"")</f>
        <v/>
      </c>
      <c r="AC17" s="9"/>
      <c r="AD17" s="5" t="str">
        <f t="shared" si="5"/>
        <v/>
      </c>
      <c r="AE17" s="26" t="str">
        <f>IF(AD17="","",AD17-MIN(AD$3:AD$22))</f>
        <v/>
      </c>
      <c r="AF17" s="10" t="str" cm="1">
        <f t="array" ref="AF17">IF(SUMPRODUCT(--ISNUMBER(AC$3:AC$22))&gt;0,IF($A17="","",IF(AC17="","",IF(ISTEXT(AC17),IF(AC17="DNF",COUNTIF(AD$3:AD$22,"&gt;0")+COUNTIF(AC$3:AC$22,"DNF"),COUNTIF(AD$3:AD$22,"&gt;0")+COUNTIF(AC$3:AC$22,"DNF")+1),RANK(AD17,AD$3:AD$22,1)))),"")</f>
        <v/>
      </c>
      <c r="AG17" s="9"/>
      <c r="AH17" s="5" t="str">
        <f t="shared" si="14"/>
        <v/>
      </c>
      <c r="AI17" s="26" t="str">
        <f>IF(AH17="","",AH17-MIN(AH$3:AH$22))</f>
        <v/>
      </c>
      <c r="AJ17" s="10" t="str" cm="1">
        <f t="array" ref="AJ17">IF(SUMPRODUCT(--ISNUMBER(AG$3:AG$22))&gt;0,IF($A17="","",IF(AG17="","",IF(ISTEXT(AG17),IF(AG17="DNF",COUNTIF(AH$3:AH$22,"&gt;0")+COUNTIF(AG$3:AG$22,"DNF"),COUNTIF(AH$3:AH$22,"&gt;0")+COUNTIF(AG$3:AG$22,"DNF")+1),RANK(AH17,AH$3:AH$22,1)))),"")</f>
        <v/>
      </c>
      <c r="AK17" s="9"/>
      <c r="AL17" s="5" t="str">
        <f t="shared" si="6"/>
        <v/>
      </c>
      <c r="AM17" s="26" t="str">
        <f>IF(AL17="","",AL17-MIN(AL$3:AL$22))</f>
        <v/>
      </c>
      <c r="AN17" s="10" t="str" cm="1">
        <f t="array" ref="AN17">IF(SUMPRODUCT(--ISNUMBER(AK$3:AK$22))&gt;0,IF($A17="","",IF(AK17="","",IF(ISTEXT(AK17),IF(AK17="DNF",COUNTIF(AL$3:AL$22,"&gt;0")+COUNTIF(AK$3:AK$22,"DNF"),COUNTIF(AL$3:AL$22,"&gt;0")+COUNTIF(AK$3:AK$22,"DNF")+1),RANK(AL17,AL$3:AL$22,1)))),"")</f>
        <v/>
      </c>
      <c r="AO17" s="9"/>
      <c r="AP17" s="5" t="str">
        <f t="shared" si="7"/>
        <v/>
      </c>
      <c r="AQ17" s="26" t="str">
        <f>IF(AP17="","",AP17-MIN(AP$3:AP$22))</f>
        <v/>
      </c>
      <c r="AR17" s="10" t="str" cm="1">
        <f t="array" ref="AR17">IF(SUMPRODUCT(--ISNUMBER(AO$3:AO$22))&gt;0,IF($A17="","",IF(AO17="","",IF(ISTEXT(AO17),IF(AO17="DNF",COUNTIF(AP$3:AP$22,"&gt;0")+COUNTIF(AO$3:AO$22,"DNF"),COUNTIF(AP$3:AP$22,"&gt;0")+COUNTIF(AO$3:AO$22,"DNF")+1),RANK(AP17,AP$3:AP$22,1)))),"")</f>
        <v/>
      </c>
      <c r="AS17" s="9"/>
      <c r="AT17" s="5" t="str">
        <f t="shared" si="8"/>
        <v/>
      </c>
      <c r="AU17" s="26" t="str">
        <f>IF(AT17="","",AT17-MIN(AT$3:AT$22))</f>
        <v/>
      </c>
      <c r="AV17" s="10" t="str" cm="1">
        <f t="array" ref="AV17">IF(SUMPRODUCT(--ISNUMBER(AS$3:AS$22))&gt;0,IF($A17="","",IF(AS17="","",IF(ISTEXT(AS17),IF(AS17="DNF",COUNTIF(AT$3:AT$22,"&gt;0")+COUNTIF(AS$3:AS$22,"DNF"),COUNTIF(AT$3:AT$22,"&gt;0")+COUNTIF(AS$3:AS$22,"DNF")+1),RANK(AT17,AT$3:AT$22,1)))),"")</f>
        <v/>
      </c>
      <c r="AW17" s="9"/>
      <c r="AX17" s="5" t="str">
        <f t="shared" si="9"/>
        <v/>
      </c>
      <c r="AY17" s="26" t="str">
        <f>IF(AX17="","",AX17-MIN(AX$3:AX$22))</f>
        <v/>
      </c>
      <c r="AZ17" s="10" t="str" cm="1">
        <f t="array" ref="AZ17">IF(SUMPRODUCT(--ISNUMBER(AW$3:AW$22))&gt;0,IF($A17="","",IF(AW17="","",IF(ISTEXT(AW17),IF(AW17="DNF",COUNTIF(AX$3:AX$22,"&gt;0")+COUNTIF(AW$3:AW$22,"DNF"),COUNTIF(AX$3:AX$22,"&gt;0")+COUNTIF(AW$3:AW$22,"DNF")+1),RANK(AX17,AX$3:AX$22,1)))),"")</f>
        <v/>
      </c>
      <c r="BA17" s="9"/>
      <c r="BB17" s="5" t="str">
        <f t="shared" si="10"/>
        <v/>
      </c>
      <c r="BC17" s="26" t="str">
        <f>IF(BB17="","",BB17-MIN(BB$3:BB$22))</f>
        <v/>
      </c>
      <c r="BD17" s="10" t="str" cm="1">
        <f t="array" ref="BD17">IF(SUMPRODUCT(--ISNUMBER(BA$3:BA$22))&gt;0,IF($A17="","",IF(BA17="","",IF(ISTEXT(BA17),IF(BA17="DNF",COUNTIF(BB$3:BB$22,"&gt;0")+COUNTIF(BA$3:BA$22,"DNF"),COUNTIF(BB$3:BB$22,"&gt;0")+COUNTIF(BA$3:BA$22,"DNF")+1),RANK(BB17,BB$3:BB$22,1)))),"")</f>
        <v/>
      </c>
      <c r="BE17" s="9"/>
      <c r="BF17" s="5" t="str">
        <f t="shared" si="11"/>
        <v/>
      </c>
      <c r="BG17" s="26" t="str">
        <f>IF(BF17="","",BF17-MIN(BF$3:BF$22))</f>
        <v/>
      </c>
      <c r="BH17" s="10" t="str" cm="1">
        <f t="array" ref="BH17">IF(SUMPRODUCT(--ISNUMBER(BE$3:BE$22))&gt;0,IF($A17="","",IF(BE17="","",IF(ISTEXT(BE17),IF(BE17="DNF",COUNTIF(BF$3:BF$22,"&gt;0")+COUNTIF(BE$3:BE$22,"DNF"),COUNTIF(BF$3:BF$22,"&gt;0")+COUNTIF(BE$3:BE$22,"DNF")+1),RANK(BF17,BF$3:BF$22,1)))),"")</f>
        <v/>
      </c>
      <c r="BI17" s="9"/>
      <c r="BJ17" s="5" t="str">
        <f t="shared" si="12"/>
        <v/>
      </c>
      <c r="BK17" s="26" t="str">
        <f>IF(BJ17="","",BJ17-MIN(BJ$3:BJ$22))</f>
        <v/>
      </c>
      <c r="BL17" s="10" t="str" cm="1">
        <f t="array" ref="BL17">IF(SUMPRODUCT(--ISNUMBER(BI$3:BI$22))&gt;0,IF($A17="","",IF(BI17="","",IF(ISTEXT(BI17),IF(BI17="DNF",COUNTIF(BJ$3:BJ$22,"&gt;0")+COUNTIF(BI$3:BI$22,"DNF"),COUNTIF(BJ$3:BJ$22,"&gt;0")+COUNTIF(BI$3:BI$22,"DNF")+1),RANK(BJ17,BJ$3:BJ$22,1)))),"")</f>
        <v/>
      </c>
    </row>
    <row r="18" spans="1:64" s="47" customFormat="1" x14ac:dyDescent="0.3">
      <c r="A18" s="68"/>
      <c r="B18" s="69"/>
      <c r="C18" s="69"/>
      <c r="D18" s="70"/>
      <c r="E18" s="48"/>
      <c r="F18" s="5" t="str">
        <f t="shared" si="0"/>
        <v/>
      </c>
      <c r="G18" s="26" t="str">
        <f>IF(F18="","",F18-MIN(F$3:F$22))</f>
        <v/>
      </c>
      <c r="H18" s="10" t="str" cm="1">
        <f t="array" ref="H18">IF(SUMPRODUCT(--ISNUMBER(E$3:E$22))&gt;0,IF($A18="","",IF(E18="","",IF(ISTEXT(E18),IF(E18="DNF",COUNTIF(F$3:F$22,"&gt;0")+COUNTIF(E$3:E$22,"DNF"),COUNTIF(F$3:F$22,"&gt;0")+COUNTIF(E$3:E$22,"DNF")+1),RANK(F18,F$3:F$22,1)))),"")</f>
        <v/>
      </c>
      <c r="I18" s="48"/>
      <c r="J18" s="5" t="str">
        <f t="shared" si="1"/>
        <v/>
      </c>
      <c r="K18" s="26" t="str">
        <f>IF(J18="","",J18-MIN(J$3:J$22))</f>
        <v/>
      </c>
      <c r="L18" s="10" t="str" cm="1">
        <f t="array" ref="L18">IF(SUMPRODUCT(--ISNUMBER(I$3:I$22))&gt;0,IF($A18="","",IF(I18="","",IF(ISTEXT(I18),IF(I18="DNF",COUNTIF(J$3:J$22,"&gt;0")+COUNTIF(I$3:I$22,"DNF"),COUNTIF(J$3:J$22,"&gt;0")+COUNTIF(I$3:I$22,"DNF")+1),RANK(J18,J$3:J$22,1)))),"")</f>
        <v/>
      </c>
      <c r="M18" s="48"/>
      <c r="N18" s="5" t="str">
        <f t="shared" si="2"/>
        <v/>
      </c>
      <c r="O18" s="26" t="str">
        <f>IF(N18="","",N18-MIN(N$3:N$22))</f>
        <v/>
      </c>
      <c r="P18" s="10" t="str" cm="1">
        <f t="array" ref="P18">IF(SUMPRODUCT(--ISNUMBER(M$3:M$22))&gt;0,IF($A18="","",IF(M18="","",IF(ISTEXT(M18),IF(M18="DNF",COUNTIF(N$3:N$22,"&gt;0")+COUNTIF(M$3:M$22,"DNF"),COUNTIF(N$3:N$22,"&gt;0")+COUNTIF(M$3:M$22,"DNF")+1),RANK(N18,N$3:N$22,1)))),"")</f>
        <v/>
      </c>
      <c r="Q18" s="48"/>
      <c r="R18" s="5" t="str">
        <f t="shared" si="3"/>
        <v/>
      </c>
      <c r="S18" s="26" t="str">
        <f>IF(R18="","",R18-MIN(R$3:R$22))</f>
        <v/>
      </c>
      <c r="T18" s="10" t="str" cm="1">
        <f t="array" ref="T18">IF(SUMPRODUCT(--ISNUMBER(Q$3:Q$22))&gt;0,IF($A18="","",IF(Q18="","",IF(ISTEXT(Q18),IF(Q18="DNF",COUNTIF(R$3:R$22,"&gt;0")+COUNTIF(Q$3:Q$22,"DNF"),COUNTIF(R$3:R$22,"&gt;0")+COUNTIF(Q$3:Q$22,"DNF")+1),RANK(R18,R$3:R$22,1)))),"")</f>
        <v/>
      </c>
      <c r="U18" s="48"/>
      <c r="V18" s="5" t="str">
        <f t="shared" si="4"/>
        <v/>
      </c>
      <c r="W18" s="26" t="str">
        <f>IF(V18="","",V18-MIN(V$3:V$22))</f>
        <v/>
      </c>
      <c r="X18" s="10" t="str" cm="1">
        <f t="array" ref="X18">IF(SUMPRODUCT(--ISNUMBER(U$3:U$22))&gt;0,IF($A18="","",IF(U18="","",IF(ISTEXT(U18),IF(U18="DNF",COUNTIF(V$3:V$22,"&gt;0")+COUNTIF(U$3:U$22,"DNF"),COUNTIF(V$3:V$22,"&gt;0")+COUNTIF(U$3:U$22,"DNF")+1),RANK(V18,V$3:V$22,1)))),"")</f>
        <v/>
      </c>
      <c r="Y18" s="48"/>
      <c r="Z18" s="5" t="str">
        <f t="shared" si="13"/>
        <v/>
      </c>
      <c r="AA18" s="26" t="str">
        <f>IF(Z18="","",Z18-MIN(Z$3:Z$22))</f>
        <v/>
      </c>
      <c r="AB18" s="10" t="str" cm="1">
        <f t="array" ref="AB18">IF(SUMPRODUCT(--ISNUMBER(Y$3:Y$22))&gt;0,IF($A18="","",IF(Y18="","",IF(ISTEXT(Y18),IF(Y18="DNF",COUNTIF(Z$3:Z$22,"&gt;0")+COUNTIF(Y$3:Y$22,"DNF"),COUNTIF(Z$3:Z$22,"&gt;0")+COUNTIF(Y$3:Y$22,"DNF")+1),RANK(Z18,Z$3:Z$22,1)))),"")</f>
        <v/>
      </c>
      <c r="AC18" s="48"/>
      <c r="AD18" s="5" t="str">
        <f t="shared" si="5"/>
        <v/>
      </c>
      <c r="AE18" s="26" t="str">
        <f>IF(AD18="","",AD18-MIN(AD$3:AD$22))</f>
        <v/>
      </c>
      <c r="AF18" s="10" t="str" cm="1">
        <f t="array" ref="AF18">IF(SUMPRODUCT(--ISNUMBER(AC$3:AC$22))&gt;0,IF($A18="","",IF(AC18="","",IF(ISTEXT(AC18),IF(AC18="DNF",COUNTIF(AD$3:AD$22,"&gt;0")+COUNTIF(AC$3:AC$22,"DNF"),COUNTIF(AD$3:AD$22,"&gt;0")+COUNTIF(AC$3:AC$22,"DNF")+1),RANK(AD18,AD$3:AD$22,1)))),"")</f>
        <v/>
      </c>
      <c r="AG18" s="48"/>
      <c r="AH18" s="5" t="str">
        <f t="shared" si="14"/>
        <v/>
      </c>
      <c r="AI18" s="26" t="str">
        <f>IF(AH18="","",AH18-MIN(AH$3:AH$22))</f>
        <v/>
      </c>
      <c r="AJ18" s="10" t="str" cm="1">
        <f t="array" ref="AJ18">IF(SUMPRODUCT(--ISNUMBER(AG$3:AG$22))&gt;0,IF($A18="","",IF(AG18="","",IF(ISTEXT(AG18),IF(AG18="DNF",COUNTIF(AH$3:AH$22,"&gt;0")+COUNTIF(AG$3:AG$22,"DNF"),COUNTIF(AH$3:AH$22,"&gt;0")+COUNTIF(AG$3:AG$22,"DNF")+1),RANK(AH18,AH$3:AH$22,1)))),"")</f>
        <v/>
      </c>
      <c r="AK18" s="48"/>
      <c r="AL18" s="5" t="str">
        <f t="shared" si="6"/>
        <v/>
      </c>
      <c r="AM18" s="26" t="str">
        <f>IF(AL18="","",AL18-MIN(AL$3:AL$22))</f>
        <v/>
      </c>
      <c r="AN18" s="10" t="str" cm="1">
        <f t="array" ref="AN18">IF(SUMPRODUCT(--ISNUMBER(AK$3:AK$22))&gt;0,IF($A18="","",IF(AK18="","",IF(ISTEXT(AK18),IF(AK18="DNF",COUNTIF(AL$3:AL$22,"&gt;0")+COUNTIF(AK$3:AK$22,"DNF"),COUNTIF(AL$3:AL$22,"&gt;0")+COUNTIF(AK$3:AK$22,"DNF")+1),RANK(AL18,AL$3:AL$22,1)))),"")</f>
        <v/>
      </c>
      <c r="AO18" s="48"/>
      <c r="AP18" s="5" t="str">
        <f t="shared" si="7"/>
        <v/>
      </c>
      <c r="AQ18" s="26" t="str">
        <f>IF(AP18="","",AP18-MIN(AP$3:AP$22))</f>
        <v/>
      </c>
      <c r="AR18" s="10" t="str" cm="1">
        <f t="array" ref="AR18">IF(SUMPRODUCT(--ISNUMBER(AO$3:AO$22))&gt;0,IF($A18="","",IF(AO18="","",IF(ISTEXT(AO18),IF(AO18="DNF",COUNTIF(AP$3:AP$22,"&gt;0")+COUNTIF(AO$3:AO$22,"DNF"),COUNTIF(AP$3:AP$22,"&gt;0")+COUNTIF(AO$3:AO$22,"DNF")+1),RANK(AP18,AP$3:AP$22,1)))),"")</f>
        <v/>
      </c>
      <c r="AS18" s="48"/>
      <c r="AT18" s="5" t="str">
        <f t="shared" si="8"/>
        <v/>
      </c>
      <c r="AU18" s="26" t="str">
        <f>IF(AT18="","",AT18-MIN(AT$3:AT$22))</f>
        <v/>
      </c>
      <c r="AV18" s="10" t="str" cm="1">
        <f t="array" ref="AV18">IF(SUMPRODUCT(--ISNUMBER(AS$3:AS$22))&gt;0,IF($A18="","",IF(AS18="","",IF(ISTEXT(AS18),IF(AS18="DNF",COUNTIF(AT$3:AT$22,"&gt;0")+COUNTIF(AS$3:AS$22,"DNF"),COUNTIF(AT$3:AT$22,"&gt;0")+COUNTIF(AS$3:AS$22,"DNF")+1),RANK(AT18,AT$3:AT$22,1)))),"")</f>
        <v/>
      </c>
      <c r="AW18" s="48"/>
      <c r="AX18" s="5" t="str">
        <f t="shared" si="9"/>
        <v/>
      </c>
      <c r="AY18" s="26" t="str">
        <f>IF(AX18="","",AX18-MIN(AX$3:AX$22))</f>
        <v/>
      </c>
      <c r="AZ18" s="10" t="str" cm="1">
        <f t="array" ref="AZ18">IF(SUMPRODUCT(--ISNUMBER(AW$3:AW$22))&gt;0,IF($A18="","",IF(AW18="","",IF(ISTEXT(AW18),IF(AW18="DNF",COUNTIF(AX$3:AX$22,"&gt;0")+COUNTIF(AW$3:AW$22,"DNF"),COUNTIF(AX$3:AX$22,"&gt;0")+COUNTIF(AW$3:AW$22,"DNF")+1),RANK(AX18,AX$3:AX$22,1)))),"")</f>
        <v/>
      </c>
      <c r="BA18" s="48"/>
      <c r="BB18" s="5" t="str">
        <f t="shared" si="10"/>
        <v/>
      </c>
      <c r="BC18" s="26" t="str">
        <f>IF(BB18="","",BB18-MIN(BB$3:BB$22))</f>
        <v/>
      </c>
      <c r="BD18" s="10" t="str" cm="1">
        <f t="array" ref="BD18">IF(SUMPRODUCT(--ISNUMBER(BA$3:BA$22))&gt;0,IF($A18="","",IF(BA18="","",IF(ISTEXT(BA18),IF(BA18="DNF",COUNTIF(BB$3:BB$22,"&gt;0")+COUNTIF(BA$3:BA$22,"DNF"),COUNTIF(BB$3:BB$22,"&gt;0")+COUNTIF(BA$3:BA$22,"DNF")+1),RANK(BB18,BB$3:BB$22,1)))),"")</f>
        <v/>
      </c>
      <c r="BE18" s="48"/>
      <c r="BF18" s="5" t="str">
        <f t="shared" si="11"/>
        <v/>
      </c>
      <c r="BG18" s="26" t="str">
        <f>IF(BF18="","",BF18-MIN(BF$3:BF$22))</f>
        <v/>
      </c>
      <c r="BH18" s="10" t="str" cm="1">
        <f t="array" ref="BH18">IF(SUMPRODUCT(--ISNUMBER(BE$3:BE$22))&gt;0,IF($A18="","",IF(BE18="","",IF(ISTEXT(BE18),IF(BE18="DNF",COUNTIF(BF$3:BF$22,"&gt;0")+COUNTIF(BE$3:BE$22,"DNF"),COUNTIF(BF$3:BF$22,"&gt;0")+COUNTIF(BE$3:BE$22,"DNF")+1),RANK(BF18,BF$3:BF$22,1)))),"")</f>
        <v/>
      </c>
      <c r="BI18" s="48"/>
      <c r="BJ18" s="5" t="str">
        <f t="shared" si="12"/>
        <v/>
      </c>
      <c r="BK18" s="26" t="str">
        <f>IF(BJ18="","",BJ18-MIN(BJ$3:BJ$22))</f>
        <v/>
      </c>
      <c r="BL18" s="10" t="str" cm="1">
        <f t="array" ref="BL18">IF(SUMPRODUCT(--ISNUMBER(BI$3:BI$22))&gt;0,IF($A18="","",IF(BI18="","",IF(ISTEXT(BI18),IF(BI18="DNF",COUNTIF(BJ$3:BJ$22,"&gt;0")+COUNTIF(BI$3:BI$22,"DNF"),COUNTIF(BJ$3:BJ$22,"&gt;0")+COUNTIF(BI$3:BI$22,"DNF")+1),RANK(BJ18,BJ$3:BJ$22,1)))),"")</f>
        <v/>
      </c>
    </row>
    <row r="19" spans="1:64" s="47" customFormat="1" x14ac:dyDescent="0.3">
      <c r="E19" s="48"/>
      <c r="F19" s="5" t="str">
        <f t="shared" si="0"/>
        <v/>
      </c>
      <c r="G19" s="26" t="str">
        <f>IF(F19="","",F19-MIN(F$3:F$22))</f>
        <v/>
      </c>
      <c r="H19" s="10" t="str" cm="1">
        <f t="array" ref="H19">IF(SUMPRODUCT(--ISNUMBER(E$3:E$22))&gt;0,IF($A19="","",IF(E19="","",IF(ISTEXT(E19),IF(E19="DNF",COUNTIF(F$3:F$22,"&gt;0")+COUNTIF(E$3:E$22,"DNF"),COUNTIF(F$3:F$22,"&gt;0")+COUNTIF(E$3:E$22,"DNF")+1),RANK(F19,F$3:F$22,1)))),"")</f>
        <v/>
      </c>
      <c r="I19" s="48"/>
      <c r="J19" s="5" t="str">
        <f t="shared" si="1"/>
        <v/>
      </c>
      <c r="K19" s="26" t="str">
        <f>IF(J19="","",J19-MIN(J$3:J$22))</f>
        <v/>
      </c>
      <c r="L19" s="10" t="str" cm="1">
        <f t="array" ref="L19">IF(SUMPRODUCT(--ISNUMBER(I$3:I$22))&gt;0,IF($A19="","",IF(I19="","",IF(ISTEXT(I19),IF(I19="DNF",COUNTIF(J$3:J$22,"&gt;0")+COUNTIF(I$3:I$22,"DNF"),COUNTIF(J$3:J$22,"&gt;0")+COUNTIF(I$3:I$22,"DNF")+1),RANK(J19,J$3:J$22,1)))),"")</f>
        <v/>
      </c>
      <c r="M19" s="48"/>
      <c r="N19" s="5" t="str">
        <f t="shared" si="2"/>
        <v/>
      </c>
      <c r="O19" s="26" t="str">
        <f>IF(N19="","",N19-MIN(N$3:N$22))</f>
        <v/>
      </c>
      <c r="P19" s="10" t="str" cm="1">
        <f t="array" ref="P19">IF(SUMPRODUCT(--ISNUMBER(M$3:M$22))&gt;0,IF($A19="","",IF(M19="","",IF(ISTEXT(M19),IF(M19="DNF",COUNTIF(N$3:N$22,"&gt;0")+COUNTIF(M$3:M$22,"DNF"),COUNTIF(N$3:N$22,"&gt;0")+COUNTIF(M$3:M$22,"DNF")+1),RANK(N19,N$3:N$22,1)))),"")</f>
        <v/>
      </c>
      <c r="Q19" s="48"/>
      <c r="R19" s="5" t="str">
        <f t="shared" si="3"/>
        <v/>
      </c>
      <c r="S19" s="26" t="str">
        <f>IF(R19="","",R19-MIN(R$3:R$22))</f>
        <v/>
      </c>
      <c r="T19" s="10" t="str" cm="1">
        <f t="array" ref="T19">IF(SUMPRODUCT(--ISNUMBER(Q$3:Q$22))&gt;0,IF($A19="","",IF(Q19="","",IF(ISTEXT(Q19),IF(Q19="DNF",COUNTIF(R$3:R$22,"&gt;0")+COUNTIF(Q$3:Q$22,"DNF"),COUNTIF(R$3:R$22,"&gt;0")+COUNTIF(Q$3:Q$22,"DNF")+1),RANK(R19,R$3:R$22,1)))),"")</f>
        <v/>
      </c>
      <c r="U19" s="48"/>
      <c r="V19" s="5" t="str">
        <f t="shared" si="4"/>
        <v/>
      </c>
      <c r="W19" s="26" t="str">
        <f>IF(V19="","",V19-MIN(V$3:V$22))</f>
        <v/>
      </c>
      <c r="X19" s="10" t="str" cm="1">
        <f t="array" ref="X19">IF(SUMPRODUCT(--ISNUMBER(U$3:U$22))&gt;0,IF($A19="","",IF(U19="","",IF(ISTEXT(U19),IF(U19="DNF",COUNTIF(V$3:V$22,"&gt;0")+COUNTIF(U$3:U$22,"DNF"),COUNTIF(V$3:V$22,"&gt;0")+COUNTIF(U$3:U$22,"DNF")+1),RANK(V19,V$3:V$22,1)))),"")</f>
        <v/>
      </c>
      <c r="Y19" s="48"/>
      <c r="Z19" s="5" t="str">
        <f t="shared" si="13"/>
        <v/>
      </c>
      <c r="AA19" s="26" t="str">
        <f>IF(Z19="","",Z19-MIN(Z$3:Z$22))</f>
        <v/>
      </c>
      <c r="AB19" s="10" t="str" cm="1">
        <f t="array" ref="AB19">IF(SUMPRODUCT(--ISNUMBER(Y$3:Y$22))&gt;0,IF($A19="","",IF(Y19="","",IF(ISTEXT(Y19),IF(Y19="DNF",COUNTIF(Z$3:Z$22,"&gt;0")+COUNTIF(Y$3:Y$22,"DNF"),COUNTIF(Z$3:Z$22,"&gt;0")+COUNTIF(Y$3:Y$22,"DNF")+1),RANK(Z19,Z$3:Z$22,1)))),"")</f>
        <v/>
      </c>
      <c r="AC19" s="48"/>
      <c r="AD19" s="5" t="str">
        <f t="shared" si="5"/>
        <v/>
      </c>
      <c r="AE19" s="26" t="str">
        <f>IF(AD19="","",AD19-MIN(AD$3:AD$22))</f>
        <v/>
      </c>
      <c r="AF19" s="10" t="str" cm="1">
        <f t="array" ref="AF19">IF(SUMPRODUCT(--ISNUMBER(AC$3:AC$22))&gt;0,IF($A19="","",IF(AC19="","",IF(ISTEXT(AC19),IF(AC19="DNF",COUNTIF(AD$3:AD$22,"&gt;0")+COUNTIF(AC$3:AC$22,"DNF"),COUNTIF(AD$3:AD$22,"&gt;0")+COUNTIF(AC$3:AC$22,"DNF")+1),RANK(AD19,AD$3:AD$22,1)))),"")</f>
        <v/>
      </c>
      <c r="AG19" s="48"/>
      <c r="AH19" s="5" t="str">
        <f t="shared" si="14"/>
        <v/>
      </c>
      <c r="AI19" s="26" t="str">
        <f>IF(AH19="","",AH19-MIN(AH$3:AH$22))</f>
        <v/>
      </c>
      <c r="AJ19" s="10" t="str" cm="1">
        <f t="array" ref="AJ19">IF(SUMPRODUCT(--ISNUMBER(AG$3:AG$22))&gt;0,IF($A19="","",IF(AG19="","",IF(ISTEXT(AG19),IF(AG19="DNF",COUNTIF(AH$3:AH$22,"&gt;0")+COUNTIF(AG$3:AG$22,"DNF"),COUNTIF(AH$3:AH$22,"&gt;0")+COUNTIF(AG$3:AG$22,"DNF")+1),RANK(AH19,AH$3:AH$22,1)))),"")</f>
        <v/>
      </c>
      <c r="AK19" s="48"/>
      <c r="AL19" s="5" t="str">
        <f t="shared" si="6"/>
        <v/>
      </c>
      <c r="AM19" s="26" t="str">
        <f>IF(AL19="","",AL19-MIN(AL$3:AL$22))</f>
        <v/>
      </c>
      <c r="AN19" s="10" t="str" cm="1">
        <f t="array" ref="AN19">IF(SUMPRODUCT(--ISNUMBER(AK$3:AK$22))&gt;0,IF($A19="","",IF(AK19="","",IF(ISTEXT(AK19),IF(AK19="DNF",COUNTIF(AL$3:AL$22,"&gt;0")+COUNTIF(AK$3:AK$22,"DNF"),COUNTIF(AL$3:AL$22,"&gt;0")+COUNTIF(AK$3:AK$22,"DNF")+1),RANK(AL19,AL$3:AL$22,1)))),"")</f>
        <v/>
      </c>
      <c r="AO19" s="48"/>
      <c r="AP19" s="5" t="str">
        <f t="shared" si="7"/>
        <v/>
      </c>
      <c r="AQ19" s="26" t="str">
        <f>IF(AP19="","",AP19-MIN(AP$3:AP$22))</f>
        <v/>
      </c>
      <c r="AR19" s="10" t="str" cm="1">
        <f t="array" ref="AR19">IF(SUMPRODUCT(--ISNUMBER(AO$3:AO$22))&gt;0,IF($A19="","",IF(AO19="","",IF(ISTEXT(AO19),IF(AO19="DNF",COUNTIF(AP$3:AP$22,"&gt;0")+COUNTIF(AO$3:AO$22,"DNF"),COUNTIF(AP$3:AP$22,"&gt;0")+COUNTIF(AO$3:AO$22,"DNF")+1),RANK(AP19,AP$3:AP$22,1)))),"")</f>
        <v/>
      </c>
      <c r="AS19" s="48"/>
      <c r="AT19" s="5" t="str">
        <f t="shared" si="8"/>
        <v/>
      </c>
      <c r="AU19" s="26" t="str">
        <f>IF(AT19="","",AT19-MIN(AT$3:AT$22))</f>
        <v/>
      </c>
      <c r="AV19" s="10" t="str" cm="1">
        <f t="array" ref="AV19">IF(SUMPRODUCT(--ISNUMBER(AS$3:AS$22))&gt;0,IF($A19="","",IF(AS19="","",IF(ISTEXT(AS19),IF(AS19="DNF",COUNTIF(AT$3:AT$22,"&gt;0")+COUNTIF(AS$3:AS$22,"DNF"),COUNTIF(AT$3:AT$22,"&gt;0")+COUNTIF(AS$3:AS$22,"DNF")+1),RANK(AT19,AT$3:AT$22,1)))),"")</f>
        <v/>
      </c>
      <c r="AW19" s="48"/>
      <c r="AX19" s="5" t="str">
        <f t="shared" si="9"/>
        <v/>
      </c>
      <c r="AY19" s="26" t="str">
        <f>IF(AX19="","",AX19-MIN(AX$3:AX$22))</f>
        <v/>
      </c>
      <c r="AZ19" s="10" t="str" cm="1">
        <f t="array" ref="AZ19">IF(SUMPRODUCT(--ISNUMBER(AW$3:AW$22))&gt;0,IF($A19="","",IF(AW19="","",IF(ISTEXT(AW19),IF(AW19="DNF",COUNTIF(AX$3:AX$22,"&gt;0")+COUNTIF(AW$3:AW$22,"DNF"),COUNTIF(AX$3:AX$22,"&gt;0")+COUNTIF(AW$3:AW$22,"DNF")+1),RANK(AX19,AX$3:AX$22,1)))),"")</f>
        <v/>
      </c>
      <c r="BA19" s="48"/>
      <c r="BB19" s="5" t="str">
        <f t="shared" si="10"/>
        <v/>
      </c>
      <c r="BC19" s="26" t="str">
        <f>IF(BB19="","",BB19-MIN(BB$3:BB$22))</f>
        <v/>
      </c>
      <c r="BD19" s="10" t="str" cm="1">
        <f t="array" ref="BD19">IF(SUMPRODUCT(--ISNUMBER(BA$3:BA$22))&gt;0,IF($A19="","",IF(BA19="","",IF(ISTEXT(BA19),IF(BA19="DNF",COUNTIF(BB$3:BB$22,"&gt;0")+COUNTIF(BA$3:BA$22,"DNF"),COUNTIF(BB$3:BB$22,"&gt;0")+COUNTIF(BA$3:BA$22,"DNF")+1),RANK(BB19,BB$3:BB$22,1)))),"")</f>
        <v/>
      </c>
      <c r="BE19" s="48"/>
      <c r="BF19" s="5" t="str">
        <f t="shared" si="11"/>
        <v/>
      </c>
      <c r="BG19" s="26" t="str">
        <f>IF(BF19="","",BF19-MIN(BF$3:BF$22))</f>
        <v/>
      </c>
      <c r="BH19" s="10" t="str" cm="1">
        <f t="array" ref="BH19">IF(SUMPRODUCT(--ISNUMBER(BE$3:BE$22))&gt;0,IF($A19="","",IF(BE19="","",IF(ISTEXT(BE19),IF(BE19="DNF",COUNTIF(BF$3:BF$22,"&gt;0")+COUNTIF(BE$3:BE$22,"DNF"),COUNTIF(BF$3:BF$22,"&gt;0")+COUNTIF(BE$3:BE$22,"DNF")+1),RANK(BF19,BF$3:BF$22,1)))),"")</f>
        <v/>
      </c>
      <c r="BI19" s="48"/>
      <c r="BJ19" s="5" t="str">
        <f t="shared" si="12"/>
        <v/>
      </c>
      <c r="BK19" s="26" t="str">
        <f>IF(BJ19="","",BJ19-MIN(BJ$3:BJ$22))</f>
        <v/>
      </c>
      <c r="BL19" s="10" t="str" cm="1">
        <f t="array" ref="BL19">IF(SUMPRODUCT(--ISNUMBER(BI$3:BI$22))&gt;0,IF($A19="","",IF(BI19="","",IF(ISTEXT(BI19),IF(BI19="DNF",COUNTIF(BJ$3:BJ$22,"&gt;0")+COUNTIF(BI$3:BI$22,"DNF"),COUNTIF(BJ$3:BJ$22,"&gt;0")+COUNTIF(BI$3:BI$22,"DNF")+1),RANK(BJ19,BJ$3:BJ$22,1)))),"")</f>
        <v/>
      </c>
    </row>
    <row r="20" spans="1:64" s="47" customFormat="1" x14ac:dyDescent="0.3">
      <c r="A20" s="68"/>
      <c r="B20" s="69"/>
      <c r="C20" s="69"/>
      <c r="D20" s="70"/>
      <c r="E20" s="48"/>
      <c r="F20" s="5" t="str">
        <f t="shared" si="0"/>
        <v/>
      </c>
      <c r="G20" s="26" t="str">
        <f>IF(F20="","",F20-MIN(F$3:F$22))</f>
        <v/>
      </c>
      <c r="H20" s="10" t="str" cm="1">
        <f t="array" ref="H20">IF(SUMPRODUCT(--ISNUMBER(E$3:E$22))&gt;0,IF($A20="","",IF(E20="","",IF(ISTEXT(E20),IF(E20="DNF",COUNTIF(F$3:F$22,"&gt;0")+COUNTIF(E$3:E$22,"DNF"),COUNTIF(F$3:F$22,"&gt;0")+COUNTIF(E$3:E$22,"DNF")+1),RANK(F20,F$3:F$22,1)))),"")</f>
        <v/>
      </c>
      <c r="I20" s="48"/>
      <c r="J20" s="5" t="str">
        <f t="shared" si="1"/>
        <v/>
      </c>
      <c r="K20" s="26" t="str">
        <f>IF(J20="","",J20-MIN(J$3:J$22))</f>
        <v/>
      </c>
      <c r="L20" s="10" t="str" cm="1">
        <f t="array" ref="L20">IF(SUMPRODUCT(--ISNUMBER(I$3:I$22))&gt;0,IF($A20="","",IF(I20="","",IF(ISTEXT(I20),IF(I20="DNF",COUNTIF(J$3:J$22,"&gt;0")+COUNTIF(I$3:I$22,"DNF"),COUNTIF(J$3:J$22,"&gt;0")+COUNTIF(I$3:I$22,"DNF")+1),RANK(J20,J$3:J$22,1)))),"")</f>
        <v/>
      </c>
      <c r="M20" s="48"/>
      <c r="N20" s="5" t="str">
        <f t="shared" si="2"/>
        <v/>
      </c>
      <c r="O20" s="26" t="str">
        <f>IF(N20="","",N20-MIN(N$3:N$22))</f>
        <v/>
      </c>
      <c r="P20" s="10" t="str" cm="1">
        <f t="array" ref="P20">IF(SUMPRODUCT(--ISNUMBER(M$3:M$22))&gt;0,IF($A20="","",IF(M20="","",IF(ISTEXT(M20),IF(M20="DNF",COUNTIF(N$3:N$22,"&gt;0")+COUNTIF(M$3:M$22,"DNF"),COUNTIF(N$3:N$22,"&gt;0")+COUNTIF(M$3:M$22,"DNF")+1),RANK(N20,N$3:N$22,1)))),"")</f>
        <v/>
      </c>
      <c r="Q20" s="48"/>
      <c r="R20" s="5" t="str">
        <f t="shared" si="3"/>
        <v/>
      </c>
      <c r="S20" s="26" t="str">
        <f>IF(R20="","",R20-MIN(R$3:R$22))</f>
        <v/>
      </c>
      <c r="T20" s="10" t="str" cm="1">
        <f t="array" ref="T20">IF(SUMPRODUCT(--ISNUMBER(Q$3:Q$22))&gt;0,IF($A20="","",IF(Q20="","",IF(ISTEXT(Q20),IF(Q20="DNF",COUNTIF(R$3:R$22,"&gt;0")+COUNTIF(Q$3:Q$22,"DNF"),COUNTIF(R$3:R$22,"&gt;0")+COUNTIF(Q$3:Q$22,"DNF")+1),RANK(R20,R$3:R$22,1)))),"")</f>
        <v/>
      </c>
      <c r="U20" s="48"/>
      <c r="V20" s="5" t="str">
        <f t="shared" si="4"/>
        <v/>
      </c>
      <c r="W20" s="26" t="str">
        <f>IF(V20="","",V20-MIN(V$3:V$22))</f>
        <v/>
      </c>
      <c r="X20" s="10" t="str" cm="1">
        <f t="array" ref="X20">IF(SUMPRODUCT(--ISNUMBER(U$3:U$22))&gt;0,IF($A20="","",IF(U20="","",IF(ISTEXT(U20),IF(U20="DNF",COUNTIF(V$3:V$22,"&gt;0")+COUNTIF(U$3:U$22,"DNF"),COUNTIF(V$3:V$22,"&gt;0")+COUNTIF(U$3:U$22,"DNF")+1),RANK(V20,V$3:V$22,1)))),"")</f>
        <v/>
      </c>
      <c r="Y20" s="48"/>
      <c r="Z20" s="5" t="str">
        <f t="shared" si="13"/>
        <v/>
      </c>
      <c r="AA20" s="26" t="str">
        <f>IF(Z20="","",Z20-MIN(Z$3:Z$22))</f>
        <v/>
      </c>
      <c r="AB20" s="10" t="str" cm="1">
        <f t="array" ref="AB20">IF(SUMPRODUCT(--ISNUMBER(Y$3:Y$22))&gt;0,IF($A20="","",IF(Y20="","",IF(ISTEXT(Y20),IF(Y20="DNF",COUNTIF(Z$3:Z$22,"&gt;0")+COUNTIF(Y$3:Y$22,"DNF"),COUNTIF(Z$3:Z$22,"&gt;0")+COUNTIF(Y$3:Y$22,"DNF")+1),RANK(Z20,Z$3:Z$22,1)))),"")</f>
        <v/>
      </c>
      <c r="AC20" s="48"/>
      <c r="AD20" s="5" t="str">
        <f t="shared" si="5"/>
        <v/>
      </c>
      <c r="AE20" s="26" t="str">
        <f>IF(AD20="","",AD20-MIN(AD$3:AD$22))</f>
        <v/>
      </c>
      <c r="AF20" s="10" t="str" cm="1">
        <f t="array" ref="AF20">IF(SUMPRODUCT(--ISNUMBER(AC$3:AC$22))&gt;0,IF($A20="","",IF(AC20="","",IF(ISTEXT(AC20),IF(AC20="DNF",COUNTIF(AD$3:AD$22,"&gt;0")+COUNTIF(AC$3:AC$22,"DNF"),COUNTIF(AD$3:AD$22,"&gt;0")+COUNTIF(AC$3:AC$22,"DNF")+1),RANK(AD20,AD$3:AD$22,1)))),"")</f>
        <v/>
      </c>
      <c r="AG20" s="48"/>
      <c r="AH20" s="5" t="str">
        <f t="shared" si="14"/>
        <v/>
      </c>
      <c r="AI20" s="26" t="str">
        <f>IF(AH20="","",AH20-MIN(AH$3:AH$22))</f>
        <v/>
      </c>
      <c r="AJ20" s="10" t="str" cm="1">
        <f t="array" ref="AJ20">IF(SUMPRODUCT(--ISNUMBER(AG$3:AG$22))&gt;0,IF($A20="","",IF(AG20="","",IF(ISTEXT(AG20),IF(AG20="DNF",COUNTIF(AH$3:AH$22,"&gt;0")+COUNTIF(AG$3:AG$22,"DNF"),COUNTIF(AH$3:AH$22,"&gt;0")+COUNTIF(AG$3:AG$22,"DNF")+1),RANK(AH20,AH$3:AH$22,1)))),"")</f>
        <v/>
      </c>
      <c r="AK20" s="48"/>
      <c r="AL20" s="5" t="str">
        <f t="shared" si="6"/>
        <v/>
      </c>
      <c r="AM20" s="26" t="str">
        <f>IF(AL20="","",AL20-MIN(AL$3:AL$22))</f>
        <v/>
      </c>
      <c r="AN20" s="10" t="str" cm="1">
        <f t="array" ref="AN20">IF(SUMPRODUCT(--ISNUMBER(AK$3:AK$22))&gt;0,IF($A20="","",IF(AK20="","",IF(ISTEXT(AK20),IF(AK20="DNF",COUNTIF(AL$3:AL$22,"&gt;0")+COUNTIF(AK$3:AK$22,"DNF"),COUNTIF(AL$3:AL$22,"&gt;0")+COUNTIF(AK$3:AK$22,"DNF")+1),RANK(AL20,AL$3:AL$22,1)))),"")</f>
        <v/>
      </c>
      <c r="AO20" s="48"/>
      <c r="AP20" s="5" t="str">
        <f t="shared" si="7"/>
        <v/>
      </c>
      <c r="AQ20" s="26" t="str">
        <f>IF(AP20="","",AP20-MIN(AP$3:AP$22))</f>
        <v/>
      </c>
      <c r="AR20" s="10" t="str" cm="1">
        <f t="array" ref="AR20">IF(SUMPRODUCT(--ISNUMBER(AO$3:AO$22))&gt;0,IF($A20="","",IF(AO20="","",IF(ISTEXT(AO20),IF(AO20="DNF",COUNTIF(AP$3:AP$22,"&gt;0")+COUNTIF(AO$3:AO$22,"DNF"),COUNTIF(AP$3:AP$22,"&gt;0")+COUNTIF(AO$3:AO$22,"DNF")+1),RANK(AP20,AP$3:AP$22,1)))),"")</f>
        <v/>
      </c>
      <c r="AS20" s="48"/>
      <c r="AT20" s="5" t="str">
        <f t="shared" si="8"/>
        <v/>
      </c>
      <c r="AU20" s="26" t="str">
        <f>IF(AT20="","",AT20-MIN(AT$3:AT$22))</f>
        <v/>
      </c>
      <c r="AV20" s="10" t="str" cm="1">
        <f t="array" ref="AV20">IF(SUMPRODUCT(--ISNUMBER(AS$3:AS$22))&gt;0,IF($A20="","",IF(AS20="","",IF(ISTEXT(AS20),IF(AS20="DNF",COUNTIF(AT$3:AT$22,"&gt;0")+COUNTIF(AS$3:AS$22,"DNF"),COUNTIF(AT$3:AT$22,"&gt;0")+COUNTIF(AS$3:AS$22,"DNF")+1),RANK(AT20,AT$3:AT$22,1)))),"")</f>
        <v/>
      </c>
      <c r="AW20" s="48"/>
      <c r="AX20" s="5" t="str">
        <f t="shared" si="9"/>
        <v/>
      </c>
      <c r="AY20" s="26" t="str">
        <f>IF(AX20="","",AX20-MIN(AX$3:AX$22))</f>
        <v/>
      </c>
      <c r="AZ20" s="10" t="str" cm="1">
        <f t="array" ref="AZ20">IF(SUMPRODUCT(--ISNUMBER(AW$3:AW$22))&gt;0,IF($A20="","",IF(AW20="","",IF(ISTEXT(AW20),IF(AW20="DNF",COUNTIF(AX$3:AX$22,"&gt;0")+COUNTIF(AW$3:AW$22,"DNF"),COUNTIF(AX$3:AX$22,"&gt;0")+COUNTIF(AW$3:AW$22,"DNF")+1),RANK(AX20,AX$3:AX$22,1)))),"")</f>
        <v/>
      </c>
      <c r="BA20" s="48"/>
      <c r="BB20" s="5" t="str">
        <f t="shared" si="10"/>
        <v/>
      </c>
      <c r="BC20" s="26" t="str">
        <f>IF(BB20="","",BB20-MIN(BB$3:BB$22))</f>
        <v/>
      </c>
      <c r="BD20" s="10" t="str" cm="1">
        <f t="array" ref="BD20">IF(SUMPRODUCT(--ISNUMBER(BA$3:BA$22))&gt;0,IF($A20="","",IF(BA20="","",IF(ISTEXT(BA20),IF(BA20="DNF",COUNTIF(BB$3:BB$22,"&gt;0")+COUNTIF(BA$3:BA$22,"DNF"),COUNTIF(BB$3:BB$22,"&gt;0")+COUNTIF(BA$3:BA$22,"DNF")+1),RANK(BB20,BB$3:BB$22,1)))),"")</f>
        <v/>
      </c>
      <c r="BE20" s="48"/>
      <c r="BF20" s="5" t="str">
        <f t="shared" si="11"/>
        <v/>
      </c>
      <c r="BG20" s="26" t="str">
        <f>IF(BF20="","",BF20-MIN(BF$3:BF$22))</f>
        <v/>
      </c>
      <c r="BH20" s="10" t="str" cm="1">
        <f t="array" ref="BH20">IF(SUMPRODUCT(--ISNUMBER(BE$3:BE$22))&gt;0,IF($A20="","",IF(BE20="","",IF(ISTEXT(BE20),IF(BE20="DNF",COUNTIF(BF$3:BF$22,"&gt;0")+COUNTIF(BE$3:BE$22,"DNF"),COUNTIF(BF$3:BF$22,"&gt;0")+COUNTIF(BE$3:BE$22,"DNF")+1),RANK(BF20,BF$3:BF$22,1)))),"")</f>
        <v/>
      </c>
      <c r="BI20" s="48"/>
      <c r="BJ20" s="5" t="str">
        <f t="shared" si="12"/>
        <v/>
      </c>
      <c r="BK20" s="26" t="str">
        <f>IF(BJ20="","",BJ20-MIN(BJ$3:BJ$22))</f>
        <v/>
      </c>
      <c r="BL20" s="10" t="str" cm="1">
        <f t="array" ref="BL20">IF(SUMPRODUCT(--ISNUMBER(BI$3:BI$22))&gt;0,IF($A20="","",IF(BI20="","",IF(ISTEXT(BI20),IF(BI20="DNF",COUNTIF(BJ$3:BJ$22,"&gt;0")+COUNTIF(BI$3:BI$22,"DNF"),COUNTIF(BJ$3:BJ$22,"&gt;0")+COUNTIF(BI$3:BI$22,"DNF")+1),RANK(BJ20,BJ$3:BJ$22,1)))),"")</f>
        <v/>
      </c>
    </row>
    <row r="21" spans="1:64" s="47" customFormat="1" x14ac:dyDescent="0.3">
      <c r="A21" s="68"/>
      <c r="B21" s="69"/>
      <c r="C21" s="69"/>
      <c r="D21" s="69"/>
      <c r="E21" s="48"/>
      <c r="F21" s="5" t="str">
        <f t="shared" si="0"/>
        <v/>
      </c>
      <c r="G21" s="26" t="str">
        <f>IF(F21="","",F21-MIN(F$3:F$22))</f>
        <v/>
      </c>
      <c r="H21" s="10" t="str" cm="1">
        <f t="array" ref="H21">IF(SUMPRODUCT(--ISNUMBER(E$3:E$22))&gt;0,IF($A21="","",IF(E21="","",IF(ISTEXT(E21),IF(E21="DNF",COUNTIF(F$3:F$22,"&gt;0")+COUNTIF(E$3:E$22,"DNF"),COUNTIF(F$3:F$22,"&gt;0")+COUNTIF(E$3:E$22,"DNF")+1),RANK(F21,F$3:F$22,1)))),"")</f>
        <v/>
      </c>
      <c r="I21" s="48"/>
      <c r="J21" s="5" t="str">
        <f t="shared" si="1"/>
        <v/>
      </c>
      <c r="K21" s="26" t="str">
        <f>IF(J21="","",J21-MIN(J$3:J$22))</f>
        <v/>
      </c>
      <c r="L21" s="10" t="str" cm="1">
        <f t="array" ref="L21">IF(SUMPRODUCT(--ISNUMBER(I$3:I$22))&gt;0,IF($A21="","",IF(I21="","",IF(ISTEXT(I21),IF(I21="DNF",COUNTIF(J$3:J$22,"&gt;0")+COUNTIF(I$3:I$22,"DNF"),COUNTIF(J$3:J$22,"&gt;0")+COUNTIF(I$3:I$22,"DNF")+1),RANK(J21,J$3:J$22,1)))),"")</f>
        <v/>
      </c>
      <c r="M21" s="48"/>
      <c r="N21" s="5" t="str">
        <f t="shared" si="2"/>
        <v/>
      </c>
      <c r="O21" s="26" t="str">
        <f>IF(N21="","",N21-MIN(N$3:N$22))</f>
        <v/>
      </c>
      <c r="P21" s="10" t="str" cm="1">
        <f t="array" ref="P21">IF(SUMPRODUCT(--ISNUMBER(M$3:M$22))&gt;0,IF($A21="","",IF(M21="","",IF(ISTEXT(M21),IF(M21="DNF",COUNTIF(N$3:N$22,"&gt;0")+COUNTIF(M$3:M$22,"DNF"),COUNTIF(N$3:N$22,"&gt;0")+COUNTIF(M$3:M$22,"DNF")+1),RANK(N21,N$3:N$22,1)))),"")</f>
        <v/>
      </c>
      <c r="Q21" s="48"/>
      <c r="R21" s="5" t="str">
        <f t="shared" si="3"/>
        <v/>
      </c>
      <c r="S21" s="26" t="str">
        <f>IF(R21="","",R21-MIN(R$3:R$22))</f>
        <v/>
      </c>
      <c r="T21" s="10" t="str" cm="1">
        <f t="array" ref="T21">IF(SUMPRODUCT(--ISNUMBER(Q$3:Q$22))&gt;0,IF($A21="","",IF(Q21="","",IF(ISTEXT(Q21),IF(Q21="DNF",COUNTIF(R$3:R$22,"&gt;0")+COUNTIF(Q$3:Q$22,"DNF"),COUNTIF(R$3:R$22,"&gt;0")+COUNTIF(Q$3:Q$22,"DNF")+1),RANK(R21,R$3:R$22,1)))),"")</f>
        <v/>
      </c>
      <c r="U21" s="48"/>
      <c r="V21" s="5" t="str">
        <f t="shared" si="4"/>
        <v/>
      </c>
      <c r="W21" s="26" t="str">
        <f>IF(V21="","",V21-MIN(V$3:V$22))</f>
        <v/>
      </c>
      <c r="X21" s="10" t="str" cm="1">
        <f t="array" ref="X21">IF(SUMPRODUCT(--ISNUMBER(U$3:U$22))&gt;0,IF($A21="","",IF(U21="","",IF(ISTEXT(U21),IF(U21="DNF",COUNTIF(V$3:V$22,"&gt;0")+COUNTIF(U$3:U$22,"DNF"),COUNTIF(V$3:V$22,"&gt;0")+COUNTIF(U$3:U$22,"DNF")+1),RANK(V21,V$3:V$22,1)))),"")</f>
        <v/>
      </c>
      <c r="Y21" s="48"/>
      <c r="Z21" s="5" t="str">
        <f t="shared" si="13"/>
        <v/>
      </c>
      <c r="AA21" s="26" t="str">
        <f>IF(Z21="","",Z21-MIN(Z$3:Z$22))</f>
        <v/>
      </c>
      <c r="AB21" s="10" t="str" cm="1">
        <f t="array" ref="AB21">IF(SUMPRODUCT(--ISNUMBER(Y$3:Y$22))&gt;0,IF($A21="","",IF(Y21="","",IF(ISTEXT(Y21),IF(Y21="DNF",COUNTIF(Z$3:Z$22,"&gt;0")+COUNTIF(Y$3:Y$22,"DNF"),COUNTIF(Z$3:Z$22,"&gt;0")+COUNTIF(Y$3:Y$22,"DNF")+1),RANK(Z21,Z$3:Z$22,1)))),"")</f>
        <v/>
      </c>
      <c r="AC21" s="48"/>
      <c r="AD21" s="5" t="str">
        <f t="shared" si="5"/>
        <v/>
      </c>
      <c r="AE21" s="26" t="str">
        <f>IF(AD21="","",AD21-MIN(AD$3:AD$22))</f>
        <v/>
      </c>
      <c r="AF21" s="10" t="str" cm="1">
        <f t="array" ref="AF21">IF(SUMPRODUCT(--ISNUMBER(AC$3:AC$22))&gt;0,IF($A21="","",IF(AC21="","",IF(ISTEXT(AC21),IF(AC21="DNF",COUNTIF(AD$3:AD$22,"&gt;0")+COUNTIF(AC$3:AC$22,"DNF"),COUNTIF(AD$3:AD$22,"&gt;0")+COUNTIF(AC$3:AC$22,"DNF")+1),RANK(AD21,AD$3:AD$22,1)))),"")</f>
        <v/>
      </c>
      <c r="AG21" s="48"/>
      <c r="AH21" s="5" t="str">
        <f t="shared" si="14"/>
        <v/>
      </c>
      <c r="AI21" s="26" t="str">
        <f>IF(AH21="","",AH21-MIN(AH$3:AH$22))</f>
        <v/>
      </c>
      <c r="AJ21" s="10" t="str" cm="1">
        <f t="array" ref="AJ21">IF(SUMPRODUCT(--ISNUMBER(AG$3:AG$22))&gt;0,IF($A21="","",IF(AG21="","",IF(ISTEXT(AG21),IF(AG21="DNF",COUNTIF(AH$3:AH$22,"&gt;0")+COUNTIF(AG$3:AG$22,"DNF"),COUNTIF(AH$3:AH$22,"&gt;0")+COUNTIF(AG$3:AG$22,"DNF")+1),RANK(AH21,AH$3:AH$22,1)))),"")</f>
        <v/>
      </c>
      <c r="AK21" s="48"/>
      <c r="AL21" s="5" t="str">
        <f t="shared" si="6"/>
        <v/>
      </c>
      <c r="AM21" s="26" t="str">
        <f>IF(AL21="","",AL21-MIN(AL$3:AL$22))</f>
        <v/>
      </c>
      <c r="AN21" s="10" t="str" cm="1">
        <f t="array" ref="AN21">IF(SUMPRODUCT(--ISNUMBER(AK$3:AK$22))&gt;0,IF($A21="","",IF(AK21="","",IF(ISTEXT(AK21),IF(AK21="DNF",COUNTIF(AL$3:AL$22,"&gt;0")+COUNTIF(AK$3:AK$22,"DNF"),COUNTIF(AL$3:AL$22,"&gt;0")+COUNTIF(AK$3:AK$22,"DNF")+1),RANK(AL21,AL$3:AL$22,1)))),"")</f>
        <v/>
      </c>
      <c r="AO21" s="48"/>
      <c r="AP21" s="5" t="str">
        <f t="shared" si="7"/>
        <v/>
      </c>
      <c r="AQ21" s="26" t="str">
        <f>IF(AP21="","",AP21-MIN(AP$3:AP$22))</f>
        <v/>
      </c>
      <c r="AR21" s="10" t="str" cm="1">
        <f t="array" ref="AR21">IF(SUMPRODUCT(--ISNUMBER(AO$3:AO$22))&gt;0,IF($A21="","",IF(AO21="","",IF(ISTEXT(AO21),IF(AO21="DNF",COUNTIF(AP$3:AP$22,"&gt;0")+COUNTIF(AO$3:AO$22,"DNF"),COUNTIF(AP$3:AP$22,"&gt;0")+COUNTIF(AO$3:AO$22,"DNF")+1),RANK(AP21,AP$3:AP$22,1)))),"")</f>
        <v/>
      </c>
      <c r="AS21" s="48"/>
      <c r="AT21" s="5" t="str">
        <f t="shared" si="8"/>
        <v/>
      </c>
      <c r="AU21" s="26" t="str">
        <f>IF(AT21="","",AT21-MIN(AT$3:AT$22))</f>
        <v/>
      </c>
      <c r="AV21" s="10" t="str" cm="1">
        <f t="array" ref="AV21">IF(SUMPRODUCT(--ISNUMBER(AS$3:AS$22))&gt;0,IF($A21="","",IF(AS21="","",IF(ISTEXT(AS21),IF(AS21="DNF",COUNTIF(AT$3:AT$22,"&gt;0")+COUNTIF(AS$3:AS$22,"DNF"),COUNTIF(AT$3:AT$22,"&gt;0")+COUNTIF(AS$3:AS$22,"DNF")+1),RANK(AT21,AT$3:AT$22,1)))),"")</f>
        <v/>
      </c>
      <c r="AW21" s="48"/>
      <c r="AX21" s="5" t="str">
        <f t="shared" si="9"/>
        <v/>
      </c>
      <c r="AY21" s="26" t="str">
        <f>IF(AX21="","",AX21-MIN(AX$3:AX$22))</f>
        <v/>
      </c>
      <c r="AZ21" s="10" t="str" cm="1">
        <f t="array" ref="AZ21">IF(SUMPRODUCT(--ISNUMBER(AW$3:AW$22))&gt;0,IF($A21="","",IF(AW21="","",IF(ISTEXT(AW21),IF(AW21="DNF",COUNTIF(AX$3:AX$22,"&gt;0")+COUNTIF(AW$3:AW$22,"DNF"),COUNTIF(AX$3:AX$22,"&gt;0")+COUNTIF(AW$3:AW$22,"DNF")+1),RANK(AX21,AX$3:AX$22,1)))),"")</f>
        <v/>
      </c>
      <c r="BA21" s="48"/>
      <c r="BB21" s="5" t="str">
        <f t="shared" si="10"/>
        <v/>
      </c>
      <c r="BC21" s="26" t="str">
        <f>IF(BB21="","",BB21-MIN(BB$3:BB$22))</f>
        <v/>
      </c>
      <c r="BD21" s="10" t="str" cm="1">
        <f t="array" ref="BD21">IF(SUMPRODUCT(--ISNUMBER(BA$3:BA$22))&gt;0,IF($A21="","",IF(BA21="","",IF(ISTEXT(BA21),IF(BA21="DNF",COUNTIF(BB$3:BB$22,"&gt;0")+COUNTIF(BA$3:BA$22,"DNF"),COUNTIF(BB$3:BB$22,"&gt;0")+COUNTIF(BA$3:BA$22,"DNF")+1),RANK(BB21,BB$3:BB$22,1)))),"")</f>
        <v/>
      </c>
      <c r="BE21" s="48"/>
      <c r="BF21" s="5" t="str">
        <f t="shared" si="11"/>
        <v/>
      </c>
      <c r="BG21" s="26" t="str">
        <f>IF(BF21="","",BF21-MIN(BF$3:BF$22))</f>
        <v/>
      </c>
      <c r="BH21" s="10" t="str" cm="1">
        <f t="array" ref="BH21">IF(SUMPRODUCT(--ISNUMBER(BE$3:BE$22))&gt;0,IF($A21="","",IF(BE21="","",IF(ISTEXT(BE21),IF(BE21="DNF",COUNTIF(BF$3:BF$22,"&gt;0")+COUNTIF(BE$3:BE$22,"DNF"),COUNTIF(BF$3:BF$22,"&gt;0")+COUNTIF(BE$3:BE$22,"DNF")+1),RANK(BF21,BF$3:BF$22,1)))),"")</f>
        <v/>
      </c>
      <c r="BI21" s="48"/>
      <c r="BJ21" s="5" t="str">
        <f t="shared" si="12"/>
        <v/>
      </c>
      <c r="BK21" s="26" t="str">
        <f>IF(BJ21="","",BJ21-MIN(BJ$3:BJ$22))</f>
        <v/>
      </c>
      <c r="BL21" s="10" t="str" cm="1">
        <f t="array" ref="BL21">IF(SUMPRODUCT(--ISNUMBER(BI$3:BI$22))&gt;0,IF($A21="","",IF(BI21="","",IF(ISTEXT(BI21),IF(BI21="DNF",COUNTIF(BJ$3:BJ$22,"&gt;0")+COUNTIF(BI$3:BI$22,"DNF"),COUNTIF(BJ$3:BJ$22,"&gt;0")+COUNTIF(BI$3:BI$22,"DNF")+1),RANK(BJ21,BJ$3:BJ$22,1)))),"")</f>
        <v/>
      </c>
    </row>
    <row r="22" spans="1:64" s="46" customFormat="1" ht="15" thickBot="1" x14ac:dyDescent="0.35">
      <c r="A22" s="71"/>
      <c r="B22" s="72"/>
      <c r="C22" s="72"/>
      <c r="D22" s="73"/>
      <c r="E22" s="11"/>
      <c r="F22" s="5" t="str">
        <f t="shared" si="0"/>
        <v/>
      </c>
      <c r="G22" s="26" t="str">
        <f>IF(F22="","",F22-MIN(F$3:F$22))</f>
        <v/>
      </c>
      <c r="H22" s="12" t="str" cm="1">
        <f t="array" ref="H22">IF(SUMPRODUCT(--ISNUMBER(E$3:E$22))&gt;0,IF($A22="","",IF(E22="","",IF(ISTEXT(E22),IF(E22="DNF",COUNTIF(F$3:F$22,"&gt;0")+COUNTIF(E$3:E$22,"DNF"),COUNTIF(F$3:F$22,"&gt;0")+COUNTIF(E$3:E$22,"DNF")+1),RANK(F22,F$3:F$22,1)))),"")</f>
        <v/>
      </c>
      <c r="I22" s="11"/>
      <c r="J22" s="5" t="str">
        <f t="shared" si="1"/>
        <v/>
      </c>
      <c r="K22" s="26" t="str">
        <f>IF(J22="","",J22-MIN(J$3:J$22))</f>
        <v/>
      </c>
      <c r="L22" s="12" t="str" cm="1">
        <f t="array" ref="L22">IF(SUMPRODUCT(--ISNUMBER(I$3:I$22))&gt;0,IF($A22="","",IF(I22="","",IF(ISTEXT(I22),IF(I22="DNF",COUNTIF(J$3:J$22,"&gt;0")+COUNTIF(I$3:I$22,"DNF"),COUNTIF(J$3:J$22,"&gt;0")+COUNTIF(I$3:I$22,"DNF")+1),RANK(J22,J$3:J$22,1)))),"")</f>
        <v/>
      </c>
      <c r="M22" s="11"/>
      <c r="N22" s="5" t="str">
        <f t="shared" si="2"/>
        <v/>
      </c>
      <c r="O22" s="26" t="str">
        <f>IF(N22="","",N22-MIN(N$3:N$22))</f>
        <v/>
      </c>
      <c r="P22" s="12" t="str" cm="1">
        <f t="array" ref="P22">IF(SUMPRODUCT(--ISNUMBER(M$3:M$22))&gt;0,IF($A22="","",IF(M22="","",IF(ISTEXT(M22),IF(M22="DNF",COUNTIF(N$3:N$22,"&gt;0")+COUNTIF(M$3:M$22,"DNF"),COUNTIF(N$3:N$22,"&gt;0")+COUNTIF(M$3:M$22,"DNF")+1),RANK(N22,N$3:N$22,1)))),"")</f>
        <v/>
      </c>
      <c r="Q22" s="11"/>
      <c r="R22" s="5" t="str">
        <f t="shared" si="3"/>
        <v/>
      </c>
      <c r="S22" s="26" t="str">
        <f>IF(R22="","",R22-MIN(R$3:R$22))</f>
        <v/>
      </c>
      <c r="T22" s="12" t="str" cm="1">
        <f t="array" ref="T22">IF(SUMPRODUCT(--ISNUMBER(Q$3:Q$22))&gt;0,IF($A22="","",IF(Q22="","",IF(ISTEXT(Q22),IF(Q22="DNF",COUNTIF(R$3:R$22,"&gt;0")+COUNTIF(Q$3:Q$22,"DNF"),COUNTIF(R$3:R$22,"&gt;0")+COUNTIF(Q$3:Q$22,"DNF")+1),RANK(R22,R$3:R$22,1)))),"")</f>
        <v/>
      </c>
      <c r="U22" s="11"/>
      <c r="V22" s="5" t="str">
        <f t="shared" si="4"/>
        <v/>
      </c>
      <c r="W22" s="26" t="str">
        <f>IF(V22="","",V22-MIN(V$3:V$22))</f>
        <v/>
      </c>
      <c r="X22" s="12" t="str" cm="1">
        <f t="array" ref="X22">IF(SUMPRODUCT(--ISNUMBER(U$3:U$22))&gt;0,IF($A22="","",IF(U22="","",IF(ISTEXT(U22),IF(U22="DNF",COUNTIF(V$3:V$22,"&gt;0")+COUNTIF(U$3:U$22,"DNF"),COUNTIF(V$3:V$22,"&gt;0")+COUNTIF(U$3:U$22,"DNF")+1),RANK(V22,V$3:V$22,1)))),"")</f>
        <v/>
      </c>
      <c r="Y22" s="11"/>
      <c r="Z22" s="5" t="str">
        <f t="shared" si="13"/>
        <v/>
      </c>
      <c r="AA22" s="26" t="str">
        <f>IF(Z22="","",Z22-MIN(Z$3:Z$22))</f>
        <v/>
      </c>
      <c r="AB22" s="12" t="str" cm="1">
        <f t="array" ref="AB22">IF(SUMPRODUCT(--ISNUMBER(Y$3:Y$22))&gt;0,IF($A22="","",IF(Y22="","",IF(ISTEXT(Y22),IF(Y22="DNF",COUNTIF(Z$3:Z$22,"&gt;0")+COUNTIF(Y$3:Y$22,"DNF"),COUNTIF(Z$3:Z$22,"&gt;0")+COUNTIF(Y$3:Y$22,"DNF")+1),RANK(Z22,Z$3:Z$22,1)))),"")</f>
        <v/>
      </c>
      <c r="AC22" s="11"/>
      <c r="AD22" s="5" t="str">
        <f t="shared" si="5"/>
        <v/>
      </c>
      <c r="AE22" s="26" t="str">
        <f>IF(AD22="","",AD22-MIN(AD$3:AD$22))</f>
        <v/>
      </c>
      <c r="AF22" s="12" t="str" cm="1">
        <f t="array" ref="AF22">IF(SUMPRODUCT(--ISNUMBER(AC$3:AC$22))&gt;0,IF($A22="","",IF(AC22="","",IF(ISTEXT(AC22),IF(AC22="DNF",COUNTIF(AD$3:AD$22,"&gt;0")+COUNTIF(AC$3:AC$22,"DNF"),COUNTIF(AD$3:AD$22,"&gt;0")+COUNTIF(AC$3:AC$22,"DNF")+1),RANK(AD22,AD$3:AD$22,1)))),"")</f>
        <v/>
      </c>
      <c r="AG22" s="11"/>
      <c r="AH22" s="5" t="str">
        <f t="shared" si="14"/>
        <v/>
      </c>
      <c r="AI22" s="26" t="str">
        <f>IF(AH22="","",AH22-MIN(AH$3:AH$22))</f>
        <v/>
      </c>
      <c r="AJ22" s="12" t="str" cm="1">
        <f t="array" ref="AJ22">IF(SUMPRODUCT(--ISNUMBER(AG$3:AG$22))&gt;0,IF($A22="","",IF(AG22="","",IF(ISTEXT(AG22),IF(AG22="DNF",COUNTIF(AH$3:AH$22,"&gt;0")+COUNTIF(AG$3:AG$22,"DNF"),COUNTIF(AH$3:AH$22,"&gt;0")+COUNTIF(AG$3:AG$22,"DNF")+1),RANK(AH22,AH$3:AH$22,1)))),"")</f>
        <v/>
      </c>
      <c r="AK22" s="11"/>
      <c r="AL22" s="5" t="str">
        <f t="shared" si="6"/>
        <v/>
      </c>
      <c r="AM22" s="26" t="str">
        <f>IF(AL22="","",AL22-MIN(AL$3:AL$22))</f>
        <v/>
      </c>
      <c r="AN22" s="12" t="str" cm="1">
        <f t="array" ref="AN22">IF(SUMPRODUCT(--ISNUMBER(AK$3:AK$22))&gt;0,IF($A22="","",IF(AK22="","",IF(ISTEXT(AK22),IF(AK22="DNF",COUNTIF(AL$3:AL$22,"&gt;0")+COUNTIF(AK$3:AK$22,"DNF"),COUNTIF(AL$3:AL$22,"&gt;0")+COUNTIF(AK$3:AK$22,"DNF")+1),RANK(AL22,AL$3:AL$22,1)))),"")</f>
        <v/>
      </c>
      <c r="AO22" s="11"/>
      <c r="AP22" s="5" t="str">
        <f t="shared" si="7"/>
        <v/>
      </c>
      <c r="AQ22" s="26" t="str">
        <f>IF(AP22="","",AP22-MIN(AP$3:AP$22))</f>
        <v/>
      </c>
      <c r="AR22" s="12" t="str" cm="1">
        <f t="array" ref="AR22">IF(SUMPRODUCT(--ISNUMBER(AO$3:AO$22))&gt;0,IF($A22="","",IF(AO22="","",IF(ISTEXT(AO22),IF(AO22="DNF",COUNTIF(AP$3:AP$22,"&gt;0")+COUNTIF(AO$3:AO$22,"DNF"),COUNTIF(AP$3:AP$22,"&gt;0")+COUNTIF(AO$3:AO$22,"DNF")+1),RANK(AP22,AP$3:AP$22,1)))),"")</f>
        <v/>
      </c>
      <c r="AS22" s="11"/>
      <c r="AT22" s="5" t="str">
        <f t="shared" si="8"/>
        <v/>
      </c>
      <c r="AU22" s="26" t="str">
        <f>IF(AT22="","",AT22-MIN(AT$3:AT$22))</f>
        <v/>
      </c>
      <c r="AV22" s="12" t="str" cm="1">
        <f t="array" ref="AV22">IF(SUMPRODUCT(--ISNUMBER(AS$3:AS$22))&gt;0,IF($A22="","",IF(AS22="","",IF(ISTEXT(AS22),IF(AS22="DNF",COUNTIF(AT$3:AT$22,"&gt;0")+COUNTIF(AS$3:AS$22,"DNF"),COUNTIF(AT$3:AT$22,"&gt;0")+COUNTIF(AS$3:AS$22,"DNF")+1),RANK(AT22,AT$3:AT$22,1)))),"")</f>
        <v/>
      </c>
      <c r="AW22" s="11"/>
      <c r="AX22" s="5" t="str">
        <f t="shared" si="9"/>
        <v/>
      </c>
      <c r="AY22" s="26" t="str">
        <f>IF(AX22="","",AX22-MIN(AX$3:AX$22))</f>
        <v/>
      </c>
      <c r="AZ22" s="12" t="str" cm="1">
        <f t="array" ref="AZ22">IF(SUMPRODUCT(--ISNUMBER(AW$3:AW$22))&gt;0,IF($A22="","",IF(AW22="","",IF(ISTEXT(AW22),IF(AW22="DNF",COUNTIF(AX$3:AX$22,"&gt;0")+COUNTIF(AW$3:AW$22,"DNF"),COUNTIF(AX$3:AX$22,"&gt;0")+COUNTIF(AW$3:AW$22,"DNF")+1),RANK(AX22,AX$3:AX$22,1)))),"")</f>
        <v/>
      </c>
      <c r="BA22" s="11"/>
      <c r="BB22" s="5" t="str">
        <f t="shared" si="10"/>
        <v/>
      </c>
      <c r="BC22" s="26" t="str">
        <f>IF(BB22="","",BB22-MIN(BB$3:BB$22))</f>
        <v/>
      </c>
      <c r="BD22" s="12" t="str" cm="1">
        <f t="array" ref="BD22">IF(SUMPRODUCT(--ISNUMBER(BA$3:BA$22))&gt;0,IF($A22="","",IF(BA22="","",IF(ISTEXT(BA22),IF(BA22="DNF",COUNTIF(BB$3:BB$22,"&gt;0")+COUNTIF(BA$3:BA$22,"DNF"),COUNTIF(BB$3:BB$22,"&gt;0")+COUNTIF(BA$3:BA$22,"DNF")+1),RANK(BB22,BB$3:BB$22,1)))),"")</f>
        <v/>
      </c>
      <c r="BE22" s="11"/>
      <c r="BF22" s="5" t="str">
        <f t="shared" si="11"/>
        <v/>
      </c>
      <c r="BG22" s="26" t="str">
        <f>IF(BF22="","",BF22-MIN(BF$3:BF$22))</f>
        <v/>
      </c>
      <c r="BH22" s="12" t="str" cm="1">
        <f t="array" ref="BH22">IF(SUMPRODUCT(--ISNUMBER(BE$3:BE$22))&gt;0,IF($A22="","",IF(BE22="","",IF(ISTEXT(BE22),IF(BE22="DNF",COUNTIF(BF$3:BF$22,"&gt;0")+COUNTIF(BE$3:BE$22,"DNF"),COUNTIF(BF$3:BF$22,"&gt;0")+COUNTIF(BE$3:BE$22,"DNF")+1),RANK(BF22,BF$3:BF$22,1)))),"")</f>
        <v/>
      </c>
      <c r="BI22" s="11"/>
      <c r="BJ22" s="5" t="str">
        <f t="shared" si="12"/>
        <v/>
      </c>
      <c r="BK22" s="26" t="str">
        <f>IF(BJ22="","",BJ22-MIN(BJ$3:BJ$22))</f>
        <v/>
      </c>
      <c r="BL22" s="12" t="str" cm="1">
        <f t="array" ref="BL22">IF(SUMPRODUCT(--ISNUMBER(BI$3:BI$22))&gt;0,IF($A22="","",IF(BI22="","",IF(ISTEXT(BI22),IF(BI22="DNF",COUNTIF(BJ$3:BJ$22,"&gt;0")+COUNTIF(BI$3:BI$22,"DNF"),COUNTIF(BJ$3:BJ$22,"&gt;0")+COUNTIF(BI$3:BI$22,"DNF")+1),RANK(BJ22,BJ$3:BJ$22,1)))),"")</f>
        <v/>
      </c>
    </row>
    <row r="24" spans="1:64" ht="15" thickBot="1" x14ac:dyDescent="0.35">
      <c r="D24" s="25"/>
      <c r="F24" s="17"/>
      <c r="G24" s="17"/>
    </row>
    <row r="25" spans="1:64" ht="15" thickBot="1" x14ac:dyDescent="0.35">
      <c r="A25" s="2" t="s">
        <v>0</v>
      </c>
      <c r="B25" s="2"/>
      <c r="C25" s="2"/>
      <c r="D25" s="20" t="s">
        <v>1</v>
      </c>
      <c r="E25" s="21" t="s">
        <v>8</v>
      </c>
      <c r="F25" s="21" t="s">
        <v>9</v>
      </c>
      <c r="G25" s="21" t="s">
        <v>10</v>
      </c>
      <c r="H25" s="21" t="s">
        <v>11</v>
      </c>
      <c r="I25" s="21" t="s">
        <v>12</v>
      </c>
      <c r="J25" s="21" t="s">
        <v>13</v>
      </c>
      <c r="K25" s="22" t="s">
        <v>14</v>
      </c>
      <c r="L25" s="22" t="s">
        <v>29</v>
      </c>
      <c r="M25" s="22" t="s">
        <v>60</v>
      </c>
      <c r="N25" s="22" t="s">
        <v>70</v>
      </c>
      <c r="O25" s="22" t="s">
        <v>83</v>
      </c>
      <c r="P25" s="22" t="s">
        <v>84</v>
      </c>
      <c r="Q25" s="22" t="s">
        <v>85</v>
      </c>
      <c r="R25" s="22" t="s">
        <v>86</v>
      </c>
      <c r="S25" s="51" t="s">
        <v>17</v>
      </c>
      <c r="T25" s="31" t="s">
        <v>18</v>
      </c>
      <c r="U25" s="30" t="s">
        <v>24</v>
      </c>
      <c r="V25" s="51" t="s">
        <v>19</v>
      </c>
      <c r="W25" s="51" t="s">
        <v>20</v>
      </c>
    </row>
    <row r="26" spans="1:64" s="15" customFormat="1" x14ac:dyDescent="0.3">
      <c r="A26" s="18" t="str">
        <f>IF(A3="","",A3)</f>
        <v>Bredemeijer</v>
      </c>
      <c r="B26" s="50"/>
      <c r="C26" s="50"/>
      <c r="D26" s="23" cm="1">
        <f t="array" ref="D26">IF(H3="",NULL,H3)</f>
        <v>3</v>
      </c>
      <c r="E26" s="24">
        <f>IF(L3="","",L3)</f>
        <v>4</v>
      </c>
      <c r="F26" s="24">
        <f>IF(P3="","",P3)</f>
        <v>8</v>
      </c>
      <c r="G26" s="24">
        <f>IF(T3="","",T3)</f>
        <v>6</v>
      </c>
      <c r="H26" s="24">
        <f>IF(X3="","",X3)</f>
        <v>4</v>
      </c>
      <c r="I26" s="24">
        <f>IF(AB3="","",AB3)</f>
        <v>5</v>
      </c>
      <c r="J26" s="24">
        <f>IF(AF3="","",AF3)</f>
        <v>7</v>
      </c>
      <c r="K26" s="28">
        <f>IF(AJ3="","",AJ3)</f>
        <v>6</v>
      </c>
      <c r="L26" s="28">
        <f>IF(AN3="","",AN3)</f>
        <v>3</v>
      </c>
      <c r="M26" s="28" t="str">
        <f>IF(AR3="","",AR3)</f>
        <v/>
      </c>
      <c r="N26" s="28" t="str">
        <f>IF(AV3="","",AV3)</f>
        <v/>
      </c>
      <c r="O26" s="28" t="str">
        <f>IF(AZ3="","",AZ3)</f>
        <v/>
      </c>
      <c r="P26" s="28" t="str">
        <f>IF(BD3="","",BD3)</f>
        <v/>
      </c>
      <c r="Q26" s="28" t="str">
        <f>IF(BH3="","",BH3)</f>
        <v/>
      </c>
      <c r="R26" s="28" t="str">
        <f>IF(BL3="","",BL3)</f>
        <v/>
      </c>
      <c r="S26" s="33">
        <f>IF(COUNTIF($D26:$R26,"&gt;0")&gt;3,MAX($D26:$R26),"")</f>
        <v>8</v>
      </c>
      <c r="T26" s="33">
        <f>IF(COUNTIF($D26:$R26,"&gt;0")&gt;7,LARGE(D26:R26,2),"")</f>
        <v>7</v>
      </c>
      <c r="U26" s="33" t="str">
        <f>IF(COUNTIF($D26:$R26,"&gt;0")&gt;11,LARGE($D26:$R26,3),"")</f>
        <v/>
      </c>
      <c r="V26" s="49">
        <f>IF(SUM(D26:R26)-SUM(S26:U26)=0,"",SUM(D26:R26)-SUM(S26:U26))</f>
        <v>31</v>
      </c>
      <c r="W26" s="38">
        <f t="shared" ref="W26:W45" si="15">IF(V26="","",RANK(V26,$V$26:$V$45,1))</f>
        <v>10</v>
      </c>
    </row>
    <row r="27" spans="1:64" s="15" customFormat="1" x14ac:dyDescent="0.3">
      <c r="A27" s="18" t="str">
        <f>IF(A4="","",A4)</f>
        <v>Footzy</v>
      </c>
      <c r="B27" s="50"/>
      <c r="C27" s="50"/>
      <c r="D27" s="14">
        <f>IF(H4="","",H4)</f>
        <v>1</v>
      </c>
      <c r="E27" s="13">
        <f>IF(L4="","",L4)</f>
        <v>1</v>
      </c>
      <c r="F27" s="13">
        <f>IF(P4="","",P4)</f>
        <v>5</v>
      </c>
      <c r="G27" s="13">
        <f>IF(T4="","",T4)</f>
        <v>2</v>
      </c>
      <c r="H27" s="13">
        <f>IF(X4="","",X4)</f>
        <v>2</v>
      </c>
      <c r="I27" s="13">
        <f>IF(AB4="","",AB4)</f>
        <v>1</v>
      </c>
      <c r="J27" s="13">
        <f>IF(AF4="","",AF4)</f>
        <v>4</v>
      </c>
      <c r="K27" s="18">
        <f>IF(AJ4="","",AJ4)</f>
        <v>1</v>
      </c>
      <c r="L27" s="18">
        <f>IF(AN4="","",AN4)</f>
        <v>1</v>
      </c>
      <c r="M27" s="18" t="str">
        <f>IF(AR4="","",AR4)</f>
        <v/>
      </c>
      <c r="N27" s="18" t="str">
        <f>IF(AV4="","",AV4)</f>
        <v/>
      </c>
      <c r="O27" s="18" t="str">
        <f>IF(AZ4="","",AZ4)</f>
        <v/>
      </c>
      <c r="P27" s="18" t="str">
        <f>IF(BD4="","",BD4)</f>
        <v/>
      </c>
      <c r="Q27" s="18" t="str">
        <f>IF(BH4="","",BH4)</f>
        <v/>
      </c>
      <c r="R27" s="18" t="str">
        <f>IF(BL4="","",BL4)</f>
        <v/>
      </c>
      <c r="S27" s="35">
        <f t="shared" ref="S27:S45" si="16">IF(COUNTIF($D27:$R27,"&gt;0")&gt;3,MAX($D27:$R27),"")</f>
        <v>5</v>
      </c>
      <c r="T27" s="35">
        <f t="shared" ref="T27:T45" si="17">IF(COUNTIF($D27:$R27,"&gt;0")&gt;7,LARGE(D27:R27,2),"")</f>
        <v>4</v>
      </c>
      <c r="U27" s="35" t="str">
        <f t="shared" ref="U27:U45" si="18">IF(COUNTIF($D27:$R27,"&gt;0")&gt;11,LARGE($D27:$R27,3),"")</f>
        <v/>
      </c>
      <c r="V27" s="50">
        <f t="shared" ref="V27:V45" si="19">IF(SUM(D27:R27)-SUM(S27:U27)=0,"",SUM(D27:R27)-SUM(S27:U27))</f>
        <v>9</v>
      </c>
      <c r="W27" s="53">
        <f t="shared" si="15"/>
        <v>1</v>
      </c>
    </row>
    <row r="28" spans="1:64" s="15" customFormat="1" x14ac:dyDescent="0.3">
      <c r="A28" s="18" t="str">
        <f>IF(A5="","",A5)</f>
        <v>Narwal</v>
      </c>
      <c r="B28" s="50"/>
      <c r="C28" s="50"/>
      <c r="D28" s="14">
        <f>IF(H5="","",H5)</f>
        <v>2</v>
      </c>
      <c r="E28" s="13">
        <f>IF(L5="","",L5)</f>
        <v>4</v>
      </c>
      <c r="F28" s="13">
        <f>IF(P5="","",P5)</f>
        <v>6</v>
      </c>
      <c r="G28" s="13">
        <f>IF(T5="","",T5)</f>
        <v>6</v>
      </c>
      <c r="H28" s="13">
        <f>IF(X5="","",X5)</f>
        <v>4</v>
      </c>
      <c r="I28" s="13">
        <f>IF(AB5="","",AB5)</f>
        <v>6</v>
      </c>
      <c r="J28" s="13">
        <f>IF(AF5="","",AF5)</f>
        <v>6</v>
      </c>
      <c r="K28" s="18">
        <f>IF(AJ5="","",AJ5)</f>
        <v>5</v>
      </c>
      <c r="L28" s="18">
        <f>IF(AN5="","",AN5)</f>
        <v>3</v>
      </c>
      <c r="M28" s="18" t="str">
        <f>IF(AR5="","",AR5)</f>
        <v/>
      </c>
      <c r="N28" s="18" t="str">
        <f>IF(AV5="","",AV5)</f>
        <v/>
      </c>
      <c r="O28" s="18" t="str">
        <f>IF(AZ5="","",AZ5)</f>
        <v/>
      </c>
      <c r="P28" s="18" t="str">
        <f>IF(BD5="","",BD5)</f>
        <v/>
      </c>
      <c r="Q28" s="18" t="str">
        <f>IF(BH5="","",BH5)</f>
        <v/>
      </c>
      <c r="R28" s="18" t="str">
        <f>IF(BL5="","",BL5)</f>
        <v/>
      </c>
      <c r="S28" s="35">
        <f t="shared" si="16"/>
        <v>6</v>
      </c>
      <c r="T28" s="35">
        <f t="shared" si="17"/>
        <v>6</v>
      </c>
      <c r="U28" s="35" t="str">
        <f t="shared" si="18"/>
        <v/>
      </c>
      <c r="V28" s="50">
        <f t="shared" si="19"/>
        <v>30</v>
      </c>
      <c r="W28" s="53">
        <f t="shared" si="15"/>
        <v>9</v>
      </c>
    </row>
    <row r="29" spans="1:64" s="15" customFormat="1" x14ac:dyDescent="0.3">
      <c r="A29" s="18" t="str">
        <f>IF(A6="","",A6)</f>
        <v>Queborn</v>
      </c>
      <c r="B29" s="50"/>
      <c r="C29" s="50"/>
      <c r="D29" s="14">
        <f>IF(H6="","",H6)</f>
        <v>3</v>
      </c>
      <c r="E29" s="13">
        <f>IF(L6="","",L6)</f>
        <v>2</v>
      </c>
      <c r="F29" s="13">
        <f>IF(P6="","",P6)</f>
        <v>7</v>
      </c>
      <c r="G29" s="13">
        <f>IF(T6="","",T6)</f>
        <v>3</v>
      </c>
      <c r="H29" s="13">
        <f>IF(X6="","",X6)</f>
        <v>4</v>
      </c>
      <c r="I29" s="13">
        <f>IF(AB6="","",AB6)</f>
        <v>2</v>
      </c>
      <c r="J29" s="13">
        <f>IF(AF6="","",AF6)</f>
        <v>1</v>
      </c>
      <c r="K29" s="18">
        <f>IF(AJ6="","",AJ6)</f>
        <v>6</v>
      </c>
      <c r="L29" s="18">
        <f>IF(AN6="","",AN6)</f>
        <v>3</v>
      </c>
      <c r="M29" s="18" t="str">
        <f>IF(AR6="","",AR6)</f>
        <v/>
      </c>
      <c r="N29" s="18" t="str">
        <f>IF(AV6="","",AV6)</f>
        <v/>
      </c>
      <c r="O29" s="18" t="str">
        <f>IF(AZ6="","",AZ6)</f>
        <v/>
      </c>
      <c r="P29" s="18" t="str">
        <f>IF(BD6="","",BD6)</f>
        <v/>
      </c>
      <c r="Q29" s="18" t="str">
        <f>IF(BH6="","",BH6)</f>
        <v/>
      </c>
      <c r="R29" s="18" t="str">
        <f>IF(BL6="","",BL6)</f>
        <v/>
      </c>
      <c r="S29" s="35">
        <f t="shared" si="16"/>
        <v>7</v>
      </c>
      <c r="T29" s="35">
        <f t="shared" si="17"/>
        <v>6</v>
      </c>
      <c r="U29" s="35" t="str">
        <f t="shared" si="18"/>
        <v/>
      </c>
      <c r="V29" s="50">
        <f t="shared" si="19"/>
        <v>18</v>
      </c>
      <c r="W29" s="53">
        <f t="shared" si="15"/>
        <v>3</v>
      </c>
    </row>
    <row r="30" spans="1:64" s="15" customFormat="1" x14ac:dyDescent="0.3">
      <c r="A30" s="18" t="str">
        <f>IF(A7="","",A7)</f>
        <v>Jager Rood</v>
      </c>
      <c r="B30" s="50"/>
      <c r="C30" s="50"/>
      <c r="D30" s="14">
        <f>IF(H7="","",H7)</f>
        <v>3</v>
      </c>
      <c r="E30" s="13">
        <f>IF(L7="","",L7)</f>
        <v>4</v>
      </c>
      <c r="F30" s="13">
        <f>IF(P7="","",P7)</f>
        <v>3</v>
      </c>
      <c r="G30" s="13">
        <f>IF(T7="","",T7)</f>
        <v>1</v>
      </c>
      <c r="H30" s="13">
        <f>IF(X7="","",X7)</f>
        <v>1</v>
      </c>
      <c r="I30" s="13">
        <f>IF(AB7="","",AB7)</f>
        <v>3</v>
      </c>
      <c r="J30" s="13">
        <f>IF(AF7="","",AF7)</f>
        <v>3</v>
      </c>
      <c r="K30" s="18">
        <f>IF(AJ7="","",AJ7)</f>
        <v>2</v>
      </c>
      <c r="L30" s="18">
        <f>IF(AN7="","",AN7)</f>
        <v>3</v>
      </c>
      <c r="M30" s="18" t="str">
        <f>IF(AR7="","",AR7)</f>
        <v/>
      </c>
      <c r="N30" s="18" t="str">
        <f>IF(AV7="","",AV7)</f>
        <v/>
      </c>
      <c r="O30" s="18" t="str">
        <f>IF(AZ7="","",AZ7)</f>
        <v/>
      </c>
      <c r="P30" s="18" t="str">
        <f>IF(BD7="","",BD7)</f>
        <v/>
      </c>
      <c r="Q30" s="18" t="str">
        <f>IF(BH7="","",BH7)</f>
        <v/>
      </c>
      <c r="R30" s="18" t="str">
        <f>IF(BL7="","",BL7)</f>
        <v/>
      </c>
      <c r="S30" s="35">
        <f t="shared" si="16"/>
        <v>4</v>
      </c>
      <c r="T30" s="35">
        <f t="shared" si="17"/>
        <v>3</v>
      </c>
      <c r="U30" s="35" t="str">
        <f t="shared" si="18"/>
        <v/>
      </c>
      <c r="V30" s="50">
        <f t="shared" si="19"/>
        <v>16</v>
      </c>
      <c r="W30" s="53">
        <f t="shared" si="15"/>
        <v>2</v>
      </c>
    </row>
    <row r="31" spans="1:64" s="15" customFormat="1" x14ac:dyDescent="0.3">
      <c r="A31" s="18" t="str">
        <f>IF(A8="","",A8)</f>
        <v>Yolo</v>
      </c>
      <c r="B31" s="50"/>
      <c r="C31" s="50"/>
      <c r="D31" s="14">
        <f>IF(H8="","",H8)</f>
        <v>3</v>
      </c>
      <c r="E31" s="13">
        <f>IF(L8="","",L8)</f>
        <v>4</v>
      </c>
      <c r="F31" s="13">
        <f>IF(P8="","",P8)</f>
        <v>2</v>
      </c>
      <c r="G31" s="13">
        <f>IF(T8="","",T8)</f>
        <v>5</v>
      </c>
      <c r="H31" s="13">
        <f>IF(X8="","",X8)</f>
        <v>4</v>
      </c>
      <c r="I31" s="13">
        <f>IF(AB8="","",AB8)</f>
        <v>6</v>
      </c>
      <c r="J31" s="13">
        <f>IF(AF8="","",AF8)</f>
        <v>5</v>
      </c>
      <c r="K31" s="18">
        <f>IF(AJ8="","",AJ8)</f>
        <v>6</v>
      </c>
      <c r="L31" s="18">
        <f>IF(AN8="","",AN8)</f>
        <v>3</v>
      </c>
      <c r="M31" s="18" t="str">
        <f>IF(AR8="","",AR8)</f>
        <v/>
      </c>
      <c r="N31" s="18" t="str">
        <f>IF(AV8="","",AV8)</f>
        <v/>
      </c>
      <c r="O31" s="18" t="str">
        <f>IF(AZ8="","",AZ8)</f>
        <v/>
      </c>
      <c r="P31" s="18" t="str">
        <f>IF(BD8="","",BD8)</f>
        <v/>
      </c>
      <c r="Q31" s="18" t="str">
        <f>IF(BH8="","",BH8)</f>
        <v/>
      </c>
      <c r="R31" s="18" t="str">
        <f>IF(BL8="","",BL8)</f>
        <v/>
      </c>
      <c r="S31" s="35">
        <f t="shared" si="16"/>
        <v>6</v>
      </c>
      <c r="T31" s="35">
        <f t="shared" si="17"/>
        <v>6</v>
      </c>
      <c r="U31" s="35" t="str">
        <f t="shared" si="18"/>
        <v/>
      </c>
      <c r="V31" s="50">
        <f t="shared" si="19"/>
        <v>26</v>
      </c>
      <c r="W31" s="53">
        <f t="shared" si="15"/>
        <v>6</v>
      </c>
    </row>
    <row r="32" spans="1:64" s="15" customFormat="1" x14ac:dyDescent="0.3">
      <c r="A32" s="18" t="str">
        <f>IF(A9="","",A9)</f>
        <v>Salina</v>
      </c>
      <c r="B32" s="50"/>
      <c r="C32" s="50"/>
      <c r="D32" s="14">
        <f>IF(H9="","",H9)</f>
        <v>3</v>
      </c>
      <c r="E32" s="13">
        <f>IF(L9="","",L9)</f>
        <v>4</v>
      </c>
      <c r="F32" s="13">
        <f>IF(P9="","",P9)</f>
        <v>8</v>
      </c>
      <c r="G32" s="13">
        <f>IF(T9="","",T9)</f>
        <v>6</v>
      </c>
      <c r="H32" s="13">
        <f>IF(X9="","",X9)</f>
        <v>3</v>
      </c>
      <c r="I32" s="13">
        <f>IF(AB9="","",AB9)</f>
        <v>6</v>
      </c>
      <c r="J32" s="13">
        <f>IF(AF9="","",AF9)</f>
        <v>7</v>
      </c>
      <c r="K32" s="18">
        <f>IF(AJ9="","",AJ9)</f>
        <v>4</v>
      </c>
      <c r="L32" s="18">
        <f>IF(AN9="","",AN9)</f>
        <v>3</v>
      </c>
      <c r="M32" s="18" t="str">
        <f>IF(AR9="","",AR9)</f>
        <v/>
      </c>
      <c r="N32" s="18" t="str">
        <f>IF(AV9="","",AV9)</f>
        <v/>
      </c>
      <c r="O32" s="18" t="str">
        <f>IF(AZ9="","",AZ9)</f>
        <v/>
      </c>
      <c r="P32" s="18" t="str">
        <f>IF(BD9="","",BD9)</f>
        <v/>
      </c>
      <c r="Q32" s="18" t="str">
        <f>IF(BH9="","",BH9)</f>
        <v/>
      </c>
      <c r="R32" s="18" t="str">
        <f>IF(BL9="","",BL9)</f>
        <v/>
      </c>
      <c r="S32" s="35">
        <f t="shared" si="16"/>
        <v>8</v>
      </c>
      <c r="T32" s="35">
        <f t="shared" si="17"/>
        <v>7</v>
      </c>
      <c r="U32" s="35" t="str">
        <f t="shared" si="18"/>
        <v/>
      </c>
      <c r="V32" s="50">
        <f t="shared" si="19"/>
        <v>29</v>
      </c>
      <c r="W32" s="53">
        <f t="shared" si="15"/>
        <v>8</v>
      </c>
    </row>
    <row r="33" spans="1:23" s="15" customFormat="1" x14ac:dyDescent="0.3">
      <c r="A33" s="18" t="str">
        <f>IF(A10="","",A10)</f>
        <v>Sarenne</v>
      </c>
      <c r="B33" s="50"/>
      <c r="C33" s="50"/>
      <c r="D33" s="14">
        <f>IF(H10="","",H10)</f>
        <v>3</v>
      </c>
      <c r="E33" s="13">
        <f>IF(L10="","",L10)</f>
        <v>3</v>
      </c>
      <c r="F33" s="13">
        <f>IF(P10="","",P10)</f>
        <v>4</v>
      </c>
      <c r="G33" s="13">
        <f>IF(T10="","",T10)</f>
        <v>4</v>
      </c>
      <c r="H33" s="13">
        <f>IF(X10="","",X10)</f>
        <v>4</v>
      </c>
      <c r="I33" s="13">
        <f>IF(AB10="","",AB10)</f>
        <v>6</v>
      </c>
      <c r="J33" s="13">
        <f>IF(AF10="","",AF10)</f>
        <v>7</v>
      </c>
      <c r="K33" s="18">
        <f>IF(AJ10="","",AJ10)</f>
        <v>6</v>
      </c>
      <c r="L33" s="18">
        <f>IF(AN10="","",AN10)</f>
        <v>3</v>
      </c>
      <c r="M33" s="18" t="str">
        <f>IF(AR10="","",AR10)</f>
        <v/>
      </c>
      <c r="N33" s="18" t="str">
        <f>IF(AV10="","",AV10)</f>
        <v/>
      </c>
      <c r="O33" s="18" t="str">
        <f>IF(AZ10="","",AZ10)</f>
        <v/>
      </c>
      <c r="P33" s="18" t="str">
        <f>IF(BD10="","",BD10)</f>
        <v/>
      </c>
      <c r="Q33" s="18" t="str">
        <f>IF(BH10="","",BH10)</f>
        <v/>
      </c>
      <c r="R33" s="18" t="str">
        <f>IF(BL10="","",BL10)</f>
        <v/>
      </c>
      <c r="S33" s="35">
        <f t="shared" si="16"/>
        <v>7</v>
      </c>
      <c r="T33" s="35">
        <f t="shared" si="17"/>
        <v>6</v>
      </c>
      <c r="U33" s="35" t="str">
        <f t="shared" si="18"/>
        <v/>
      </c>
      <c r="V33" s="50">
        <f t="shared" si="19"/>
        <v>27</v>
      </c>
      <c r="W33" s="53">
        <f t="shared" si="15"/>
        <v>7</v>
      </c>
    </row>
    <row r="34" spans="1:23" s="15" customFormat="1" x14ac:dyDescent="0.3">
      <c r="A34" s="18" t="str">
        <f>IF(A11="","",A11)</f>
        <v>Pimpernel</v>
      </c>
      <c r="B34" s="50"/>
      <c r="C34" s="50"/>
      <c r="D34" s="14">
        <f>IF(H11="","",H11)</f>
        <v>3</v>
      </c>
      <c r="E34" s="13">
        <f>IF(L11="","",L11)</f>
        <v>4</v>
      </c>
      <c r="F34" s="13">
        <f>IF(P11="","",P11)</f>
        <v>1</v>
      </c>
      <c r="G34" s="13">
        <f>IF(T11="","",T11)</f>
        <v>6</v>
      </c>
      <c r="H34" s="13">
        <f>IF(X11="","",X11)</f>
        <v>4</v>
      </c>
      <c r="I34" s="13">
        <f>IF(AB11="","",AB11)</f>
        <v>4</v>
      </c>
      <c r="J34" s="13">
        <f>IF(AF11="","",AF11)</f>
        <v>7</v>
      </c>
      <c r="K34" s="18">
        <f>IF(AJ11="","",AJ11)</f>
        <v>6</v>
      </c>
      <c r="L34" s="18">
        <f>IF(AN11="","",AN11)</f>
        <v>3</v>
      </c>
      <c r="M34" s="18" t="str">
        <f>IF(AR11="","",AR11)</f>
        <v/>
      </c>
      <c r="N34" s="18" t="str">
        <f>IF(AV11="","",AV11)</f>
        <v/>
      </c>
      <c r="O34" s="18" t="str">
        <f>IF(AZ11="","",AZ11)</f>
        <v/>
      </c>
      <c r="P34" s="18" t="str">
        <f>IF(BD11="","",BD11)</f>
        <v/>
      </c>
      <c r="Q34" s="18" t="str">
        <f>IF(BH11="","",BH11)</f>
        <v/>
      </c>
      <c r="R34" s="18" t="str">
        <f>IF(BL11="","",BL11)</f>
        <v/>
      </c>
      <c r="S34" s="35">
        <f t="shared" si="16"/>
        <v>7</v>
      </c>
      <c r="T34" s="35">
        <f t="shared" si="17"/>
        <v>6</v>
      </c>
      <c r="U34" s="35" t="str">
        <f t="shared" si="18"/>
        <v/>
      </c>
      <c r="V34" s="50">
        <f t="shared" si="19"/>
        <v>25</v>
      </c>
      <c r="W34" s="53">
        <f t="shared" si="15"/>
        <v>5</v>
      </c>
    </row>
    <row r="35" spans="1:23" s="15" customFormat="1" x14ac:dyDescent="0.3">
      <c r="A35" s="18" t="str">
        <f t="shared" ref="A35:A45" si="20">IF(A13="","",A13)</f>
        <v>Dylan</v>
      </c>
      <c r="B35" s="50"/>
      <c r="C35" s="50"/>
      <c r="D35" s="14">
        <f t="shared" ref="D35:D42" si="21">IF(H13="","",H13)</f>
        <v>3</v>
      </c>
      <c r="E35" s="13">
        <f t="shared" ref="E35:E42" si="22">IF(L13="","",L13)</f>
        <v>4</v>
      </c>
      <c r="F35" s="13">
        <f t="shared" ref="F35:F42" si="23">IF(P13="","",P13)</f>
        <v>8</v>
      </c>
      <c r="G35" s="13">
        <f t="shared" ref="G35:G42" si="24">IF(T13="","",T13)</f>
        <v>6</v>
      </c>
      <c r="H35" s="13">
        <f t="shared" ref="H35:H42" si="25">IF(X13="","",X13)</f>
        <v>4</v>
      </c>
      <c r="I35" s="13">
        <f t="shared" ref="I35:I42" si="26">IF(AB13="","",AB13)</f>
        <v>6</v>
      </c>
      <c r="J35" s="13">
        <f t="shared" ref="J35:J42" si="27">IF(AF13="","",AF13)</f>
        <v>2</v>
      </c>
      <c r="K35" s="18">
        <f t="shared" ref="K35:K42" si="28">IF(AJ13="","",AJ13)</f>
        <v>3</v>
      </c>
      <c r="L35" s="18">
        <f t="shared" ref="L35:L45" si="29">IF(AN13="","",AN13)</f>
        <v>2</v>
      </c>
      <c r="M35" s="18" t="str">
        <f t="shared" ref="M35:M45" si="30">IF(AR13="","",AR13)</f>
        <v/>
      </c>
      <c r="N35" s="18" t="str">
        <f t="shared" ref="N35:N45" si="31">IF(AV13="","",AV13)</f>
        <v/>
      </c>
      <c r="O35" s="18" t="str">
        <f t="shared" ref="O35:O45" si="32">IF(AZ13="","",AZ13)</f>
        <v/>
      </c>
      <c r="P35" s="18" t="str">
        <f t="shared" ref="P35:P45" si="33">IF(BD13="","",BD13)</f>
        <v/>
      </c>
      <c r="Q35" s="18" t="str">
        <f t="shared" ref="Q35:Q45" si="34">IF(BH13="","",BH13)</f>
        <v/>
      </c>
      <c r="R35" s="18" t="str">
        <f t="shared" ref="R35:R45" si="35">IF(BL13="","",BL13)</f>
        <v/>
      </c>
      <c r="S35" s="35">
        <f t="shared" si="16"/>
        <v>8</v>
      </c>
      <c r="T35" s="35">
        <f t="shared" si="17"/>
        <v>6</v>
      </c>
      <c r="U35" s="35" t="str">
        <f t="shared" si="18"/>
        <v/>
      </c>
      <c r="V35" s="50">
        <f t="shared" si="19"/>
        <v>24</v>
      </c>
      <c r="W35" s="53">
        <f t="shared" si="15"/>
        <v>4</v>
      </c>
    </row>
    <row r="36" spans="1:23" s="15" customFormat="1" x14ac:dyDescent="0.3">
      <c r="A36" s="18" t="str">
        <f t="shared" si="20"/>
        <v/>
      </c>
      <c r="B36" s="50"/>
      <c r="C36" s="50"/>
      <c r="D36" s="14" t="str">
        <f t="shared" si="21"/>
        <v/>
      </c>
      <c r="E36" s="13" t="str">
        <f t="shared" si="22"/>
        <v/>
      </c>
      <c r="F36" s="13" t="str">
        <f t="shared" si="23"/>
        <v/>
      </c>
      <c r="G36" s="13" t="str">
        <f t="shared" si="24"/>
        <v/>
      </c>
      <c r="H36" s="13" t="str">
        <f t="shared" si="25"/>
        <v/>
      </c>
      <c r="I36" s="13" t="str">
        <f t="shared" si="26"/>
        <v/>
      </c>
      <c r="J36" s="13" t="str">
        <f t="shared" si="27"/>
        <v/>
      </c>
      <c r="K36" s="18" t="str">
        <f t="shared" si="28"/>
        <v/>
      </c>
      <c r="L36" s="18" t="str">
        <f t="shared" si="29"/>
        <v/>
      </c>
      <c r="M36" s="18" t="str">
        <f t="shared" si="30"/>
        <v/>
      </c>
      <c r="N36" s="18" t="str">
        <f t="shared" si="31"/>
        <v/>
      </c>
      <c r="O36" s="18" t="str">
        <f t="shared" si="32"/>
        <v/>
      </c>
      <c r="P36" s="18" t="str">
        <f t="shared" si="33"/>
        <v/>
      </c>
      <c r="Q36" s="18" t="str">
        <f t="shared" si="34"/>
        <v/>
      </c>
      <c r="R36" s="18" t="str">
        <f t="shared" si="35"/>
        <v/>
      </c>
      <c r="S36" s="35" t="str">
        <f t="shared" si="16"/>
        <v/>
      </c>
      <c r="T36" s="35" t="str">
        <f t="shared" si="17"/>
        <v/>
      </c>
      <c r="U36" s="35" t="str">
        <f t="shared" si="18"/>
        <v/>
      </c>
      <c r="V36" s="50" t="str">
        <f t="shared" si="19"/>
        <v/>
      </c>
      <c r="W36" s="53" t="str">
        <f t="shared" si="15"/>
        <v/>
      </c>
    </row>
    <row r="37" spans="1:23" s="15" customFormat="1" x14ac:dyDescent="0.3">
      <c r="A37" s="18" t="str">
        <f t="shared" si="20"/>
        <v/>
      </c>
      <c r="B37" s="50"/>
      <c r="C37" s="50"/>
      <c r="D37" s="14" t="str">
        <f t="shared" si="21"/>
        <v/>
      </c>
      <c r="E37" s="13" t="str">
        <f t="shared" si="22"/>
        <v/>
      </c>
      <c r="F37" s="13" t="str">
        <f t="shared" si="23"/>
        <v/>
      </c>
      <c r="G37" s="13" t="str">
        <f t="shared" si="24"/>
        <v/>
      </c>
      <c r="H37" s="13" t="str">
        <f t="shared" si="25"/>
        <v/>
      </c>
      <c r="I37" s="13" t="str">
        <f t="shared" si="26"/>
        <v/>
      </c>
      <c r="J37" s="13" t="str">
        <f t="shared" si="27"/>
        <v/>
      </c>
      <c r="K37" s="18" t="str">
        <f t="shared" si="28"/>
        <v/>
      </c>
      <c r="L37" s="18" t="str">
        <f t="shared" si="29"/>
        <v/>
      </c>
      <c r="M37" s="18" t="str">
        <f t="shared" si="30"/>
        <v/>
      </c>
      <c r="N37" s="18" t="str">
        <f t="shared" si="31"/>
        <v/>
      </c>
      <c r="O37" s="18" t="str">
        <f t="shared" si="32"/>
        <v/>
      </c>
      <c r="P37" s="18" t="str">
        <f t="shared" si="33"/>
        <v/>
      </c>
      <c r="Q37" s="18" t="str">
        <f t="shared" si="34"/>
        <v/>
      </c>
      <c r="R37" s="18" t="str">
        <f t="shared" si="35"/>
        <v/>
      </c>
      <c r="S37" s="35" t="str">
        <f t="shared" si="16"/>
        <v/>
      </c>
      <c r="T37" s="35" t="str">
        <f t="shared" si="17"/>
        <v/>
      </c>
      <c r="U37" s="35" t="str">
        <f t="shared" si="18"/>
        <v/>
      </c>
      <c r="V37" s="50" t="str">
        <f t="shared" si="19"/>
        <v/>
      </c>
      <c r="W37" s="53" t="str">
        <f t="shared" si="15"/>
        <v/>
      </c>
    </row>
    <row r="38" spans="1:23" s="15" customFormat="1" x14ac:dyDescent="0.3">
      <c r="A38" s="18" t="str">
        <f t="shared" si="20"/>
        <v/>
      </c>
      <c r="B38" s="50"/>
      <c r="C38" s="50"/>
      <c r="D38" s="14" t="str">
        <f t="shared" si="21"/>
        <v/>
      </c>
      <c r="E38" s="13" t="str">
        <f t="shared" si="22"/>
        <v/>
      </c>
      <c r="F38" s="13" t="str">
        <f t="shared" si="23"/>
        <v/>
      </c>
      <c r="G38" s="13" t="str">
        <f t="shared" si="24"/>
        <v/>
      </c>
      <c r="H38" s="13" t="str">
        <f t="shared" si="25"/>
        <v/>
      </c>
      <c r="I38" s="13" t="str">
        <f t="shared" si="26"/>
        <v/>
      </c>
      <c r="J38" s="13" t="str">
        <f t="shared" si="27"/>
        <v/>
      </c>
      <c r="K38" s="18" t="str">
        <f t="shared" si="28"/>
        <v/>
      </c>
      <c r="L38" s="18" t="str">
        <f t="shared" si="29"/>
        <v/>
      </c>
      <c r="M38" s="18" t="str">
        <f t="shared" si="30"/>
        <v/>
      </c>
      <c r="N38" s="18" t="str">
        <f t="shared" si="31"/>
        <v/>
      </c>
      <c r="O38" s="18" t="str">
        <f t="shared" si="32"/>
        <v/>
      </c>
      <c r="P38" s="18" t="str">
        <f t="shared" si="33"/>
        <v/>
      </c>
      <c r="Q38" s="18" t="str">
        <f t="shared" si="34"/>
        <v/>
      </c>
      <c r="R38" s="18" t="str">
        <f t="shared" si="35"/>
        <v/>
      </c>
      <c r="S38" s="35" t="str">
        <f t="shared" si="16"/>
        <v/>
      </c>
      <c r="T38" s="35" t="str">
        <f t="shared" si="17"/>
        <v/>
      </c>
      <c r="U38" s="35" t="str">
        <f t="shared" si="18"/>
        <v/>
      </c>
      <c r="V38" s="50" t="str">
        <f t="shared" si="19"/>
        <v/>
      </c>
      <c r="W38" s="53" t="str">
        <f t="shared" si="15"/>
        <v/>
      </c>
    </row>
    <row r="39" spans="1:23" s="15" customFormat="1" x14ac:dyDescent="0.3">
      <c r="A39" s="18" t="str">
        <f t="shared" si="20"/>
        <v/>
      </c>
      <c r="B39" s="50"/>
      <c r="C39" s="50"/>
      <c r="D39" s="14" t="str">
        <f t="shared" si="21"/>
        <v/>
      </c>
      <c r="E39" s="13" t="str">
        <f t="shared" si="22"/>
        <v/>
      </c>
      <c r="F39" s="13" t="str">
        <f t="shared" si="23"/>
        <v/>
      </c>
      <c r="G39" s="13" t="str">
        <f t="shared" si="24"/>
        <v/>
      </c>
      <c r="H39" s="13" t="str">
        <f t="shared" si="25"/>
        <v/>
      </c>
      <c r="I39" s="13" t="str">
        <f t="shared" si="26"/>
        <v/>
      </c>
      <c r="J39" s="13" t="str">
        <f t="shared" si="27"/>
        <v/>
      </c>
      <c r="K39" s="18" t="str">
        <f t="shared" si="28"/>
        <v/>
      </c>
      <c r="L39" s="18" t="str">
        <f t="shared" si="29"/>
        <v/>
      </c>
      <c r="M39" s="18" t="str">
        <f t="shared" si="30"/>
        <v/>
      </c>
      <c r="N39" s="18" t="str">
        <f t="shared" si="31"/>
        <v/>
      </c>
      <c r="O39" s="18" t="str">
        <f t="shared" si="32"/>
        <v/>
      </c>
      <c r="P39" s="18" t="str">
        <f t="shared" si="33"/>
        <v/>
      </c>
      <c r="Q39" s="18" t="str">
        <f t="shared" si="34"/>
        <v/>
      </c>
      <c r="R39" s="18" t="str">
        <f t="shared" si="35"/>
        <v/>
      </c>
      <c r="S39" s="35" t="str">
        <f t="shared" si="16"/>
        <v/>
      </c>
      <c r="T39" s="35" t="str">
        <f t="shared" si="17"/>
        <v/>
      </c>
      <c r="U39" s="35" t="str">
        <f t="shared" si="18"/>
        <v/>
      </c>
      <c r="V39" s="50" t="str">
        <f t="shared" si="19"/>
        <v/>
      </c>
      <c r="W39" s="53" t="str">
        <f t="shared" si="15"/>
        <v/>
      </c>
    </row>
    <row r="40" spans="1:23" s="15" customFormat="1" x14ac:dyDescent="0.3">
      <c r="A40" s="18" t="str">
        <f t="shared" si="20"/>
        <v/>
      </c>
      <c r="B40" s="50"/>
      <c r="C40" s="50"/>
      <c r="D40" s="14" t="str">
        <f t="shared" si="21"/>
        <v/>
      </c>
      <c r="E40" s="13" t="str">
        <f t="shared" si="22"/>
        <v/>
      </c>
      <c r="F40" s="13" t="str">
        <f t="shared" si="23"/>
        <v/>
      </c>
      <c r="G40" s="13" t="str">
        <f t="shared" si="24"/>
        <v/>
      </c>
      <c r="H40" s="13" t="str">
        <f t="shared" si="25"/>
        <v/>
      </c>
      <c r="I40" s="13" t="str">
        <f t="shared" si="26"/>
        <v/>
      </c>
      <c r="J40" s="13" t="str">
        <f t="shared" si="27"/>
        <v/>
      </c>
      <c r="K40" s="18" t="str">
        <f t="shared" si="28"/>
        <v/>
      </c>
      <c r="L40" s="18" t="str">
        <f t="shared" si="29"/>
        <v/>
      </c>
      <c r="M40" s="18" t="str">
        <f t="shared" si="30"/>
        <v/>
      </c>
      <c r="N40" s="18" t="str">
        <f t="shared" si="31"/>
        <v/>
      </c>
      <c r="O40" s="18" t="str">
        <f t="shared" si="32"/>
        <v/>
      </c>
      <c r="P40" s="18" t="str">
        <f t="shared" si="33"/>
        <v/>
      </c>
      <c r="Q40" s="18" t="str">
        <f t="shared" si="34"/>
        <v/>
      </c>
      <c r="R40" s="18" t="str">
        <f t="shared" si="35"/>
        <v/>
      </c>
      <c r="S40" s="35" t="str">
        <f t="shared" si="16"/>
        <v/>
      </c>
      <c r="T40" s="35" t="str">
        <f t="shared" si="17"/>
        <v/>
      </c>
      <c r="U40" s="35" t="str">
        <f t="shared" si="18"/>
        <v/>
      </c>
      <c r="V40" s="50" t="str">
        <f t="shared" si="19"/>
        <v/>
      </c>
      <c r="W40" s="53" t="str">
        <f t="shared" si="15"/>
        <v/>
      </c>
    </row>
    <row r="41" spans="1:23" x14ac:dyDescent="0.3">
      <c r="A41" s="18" t="str">
        <f t="shared" si="20"/>
        <v/>
      </c>
      <c r="B41" s="50"/>
      <c r="C41" s="50"/>
      <c r="D41" s="14" t="str">
        <f t="shared" si="21"/>
        <v/>
      </c>
      <c r="E41" s="13" t="str">
        <f t="shared" si="22"/>
        <v/>
      </c>
      <c r="F41" s="13" t="str">
        <f t="shared" si="23"/>
        <v/>
      </c>
      <c r="G41" s="13" t="str">
        <f t="shared" si="24"/>
        <v/>
      </c>
      <c r="H41" s="13" t="str">
        <f t="shared" si="25"/>
        <v/>
      </c>
      <c r="I41" s="13" t="str">
        <f t="shared" si="26"/>
        <v/>
      </c>
      <c r="J41" s="13" t="str">
        <f t="shared" si="27"/>
        <v/>
      </c>
      <c r="K41" s="18" t="str">
        <f t="shared" si="28"/>
        <v/>
      </c>
      <c r="L41" s="18" t="str">
        <f t="shared" si="29"/>
        <v/>
      </c>
      <c r="M41" s="18" t="str">
        <f t="shared" si="30"/>
        <v/>
      </c>
      <c r="N41" s="18" t="str">
        <f t="shared" si="31"/>
        <v/>
      </c>
      <c r="O41" s="18" t="str">
        <f t="shared" si="32"/>
        <v/>
      </c>
      <c r="P41" s="18" t="str">
        <f t="shared" si="33"/>
        <v/>
      </c>
      <c r="Q41" s="18" t="str">
        <f t="shared" si="34"/>
        <v/>
      </c>
      <c r="R41" s="18" t="str">
        <f t="shared" si="35"/>
        <v/>
      </c>
      <c r="S41" s="35" t="str">
        <f t="shared" si="16"/>
        <v/>
      </c>
      <c r="T41" s="35" t="str">
        <f t="shared" si="17"/>
        <v/>
      </c>
      <c r="U41" s="35" t="str">
        <f t="shared" si="18"/>
        <v/>
      </c>
      <c r="V41" s="50" t="str">
        <f t="shared" si="19"/>
        <v/>
      </c>
      <c r="W41" s="53" t="str">
        <f t="shared" si="15"/>
        <v/>
      </c>
    </row>
    <row r="42" spans="1:23" x14ac:dyDescent="0.3">
      <c r="A42" s="18" t="str">
        <f t="shared" si="20"/>
        <v/>
      </c>
      <c r="B42" s="50"/>
      <c r="C42" s="50"/>
      <c r="D42" s="14" t="str">
        <f t="shared" si="21"/>
        <v/>
      </c>
      <c r="E42" s="13" t="str">
        <f t="shared" si="22"/>
        <v/>
      </c>
      <c r="F42" s="13" t="str">
        <f t="shared" si="23"/>
        <v/>
      </c>
      <c r="G42" s="13" t="str">
        <f t="shared" si="24"/>
        <v/>
      </c>
      <c r="H42" s="13" t="str">
        <f t="shared" si="25"/>
        <v/>
      </c>
      <c r="I42" s="13" t="str">
        <f t="shared" si="26"/>
        <v/>
      </c>
      <c r="J42" s="13" t="str">
        <f t="shared" si="27"/>
        <v/>
      </c>
      <c r="K42" s="18" t="str">
        <f t="shared" si="28"/>
        <v/>
      </c>
      <c r="L42" s="18" t="str">
        <f t="shared" si="29"/>
        <v/>
      </c>
      <c r="M42" s="18" t="str">
        <f t="shared" si="30"/>
        <v/>
      </c>
      <c r="N42" s="18" t="str">
        <f t="shared" si="31"/>
        <v/>
      </c>
      <c r="O42" s="18" t="str">
        <f t="shared" si="32"/>
        <v/>
      </c>
      <c r="P42" s="18" t="str">
        <f t="shared" si="33"/>
        <v/>
      </c>
      <c r="Q42" s="18" t="str">
        <f t="shared" si="34"/>
        <v/>
      </c>
      <c r="R42" s="18" t="str">
        <f t="shared" si="35"/>
        <v/>
      </c>
      <c r="S42" s="35" t="str">
        <f t="shared" si="16"/>
        <v/>
      </c>
      <c r="T42" s="35" t="str">
        <f t="shared" si="17"/>
        <v/>
      </c>
      <c r="U42" s="35" t="str">
        <f t="shared" si="18"/>
        <v/>
      </c>
      <c r="V42" s="50" t="str">
        <f t="shared" si="19"/>
        <v/>
      </c>
      <c r="W42" s="53" t="str">
        <f t="shared" si="15"/>
        <v/>
      </c>
    </row>
    <row r="43" spans="1:23" x14ac:dyDescent="0.3">
      <c r="A43" s="18" t="str">
        <f t="shared" si="20"/>
        <v/>
      </c>
      <c r="B43" s="50"/>
      <c r="C43" s="50"/>
      <c r="D43" s="14" t="str">
        <f>IF(H21="","",H21)</f>
        <v/>
      </c>
      <c r="E43" s="13" t="str">
        <f>IF(L21="","",L21)</f>
        <v/>
      </c>
      <c r="F43" s="13" t="str">
        <f>IF(P21="","",P21)</f>
        <v/>
      </c>
      <c r="G43" s="13" t="str">
        <f>IF(T21="","",T21)</f>
        <v/>
      </c>
      <c r="H43" s="13" t="str">
        <f>IF(X21="","",X21)</f>
        <v/>
      </c>
      <c r="I43" s="13" t="str">
        <f>IF(AB21="","",AB21)</f>
        <v/>
      </c>
      <c r="J43" s="13" t="str">
        <f>IF(AF21="","",AF21)</f>
        <v/>
      </c>
      <c r="K43" s="18" t="str">
        <f>IF(AJ21="","",AJ21)</f>
        <v/>
      </c>
      <c r="L43" s="18" t="str">
        <f t="shared" si="29"/>
        <v/>
      </c>
      <c r="M43" s="18" t="str">
        <f t="shared" si="30"/>
        <v/>
      </c>
      <c r="N43" s="18" t="str">
        <f t="shared" si="31"/>
        <v/>
      </c>
      <c r="O43" s="18" t="str">
        <f t="shared" si="32"/>
        <v/>
      </c>
      <c r="P43" s="18" t="str">
        <f t="shared" si="33"/>
        <v/>
      </c>
      <c r="Q43" s="18" t="str">
        <f t="shared" si="34"/>
        <v/>
      </c>
      <c r="R43" s="18" t="str">
        <f t="shared" si="35"/>
        <v/>
      </c>
      <c r="S43" s="35" t="str">
        <f t="shared" si="16"/>
        <v/>
      </c>
      <c r="T43" s="35" t="str">
        <f t="shared" si="17"/>
        <v/>
      </c>
      <c r="U43" s="35" t="str">
        <f t="shared" si="18"/>
        <v/>
      </c>
      <c r="V43" s="50" t="str">
        <f t="shared" si="19"/>
        <v/>
      </c>
      <c r="W43" s="53" t="str">
        <f t="shared" si="15"/>
        <v/>
      </c>
    </row>
    <row r="44" spans="1:23" x14ac:dyDescent="0.3">
      <c r="A44" s="18" t="str">
        <f t="shared" si="20"/>
        <v/>
      </c>
      <c r="B44" s="50"/>
      <c r="C44" s="50"/>
      <c r="D44" s="14" t="str">
        <f>IF(H22="","",H22)</f>
        <v/>
      </c>
      <c r="E44" s="13" t="str">
        <f>IF(L22="","",L22)</f>
        <v/>
      </c>
      <c r="F44" s="13" t="str">
        <f>IF(P22="","",P22)</f>
        <v/>
      </c>
      <c r="G44" s="13" t="str">
        <f>IF(T22="","",T22)</f>
        <v/>
      </c>
      <c r="H44" s="13" t="str">
        <f>IF(X22="","",X22)</f>
        <v/>
      </c>
      <c r="I44" s="13" t="str">
        <f>IF(AB22="","",AB22)</f>
        <v/>
      </c>
      <c r="J44" s="13" t="str">
        <f>IF(AF22="","",AF22)</f>
        <v/>
      </c>
      <c r="K44" s="18" t="str">
        <f>IF(AJ22="","",AJ22)</f>
        <v/>
      </c>
      <c r="L44" s="18" t="str">
        <f t="shared" si="29"/>
        <v/>
      </c>
      <c r="M44" s="18" t="str">
        <f t="shared" si="30"/>
        <v/>
      </c>
      <c r="N44" s="18" t="str">
        <f t="shared" si="31"/>
        <v/>
      </c>
      <c r="O44" s="18" t="str">
        <f t="shared" si="32"/>
        <v/>
      </c>
      <c r="P44" s="18" t="str">
        <f t="shared" si="33"/>
        <v/>
      </c>
      <c r="Q44" s="18" t="str">
        <f t="shared" si="34"/>
        <v/>
      </c>
      <c r="R44" s="18" t="str">
        <f t="shared" si="35"/>
        <v/>
      </c>
      <c r="S44" s="35" t="str">
        <f t="shared" si="16"/>
        <v/>
      </c>
      <c r="T44" s="35" t="str">
        <f t="shared" si="17"/>
        <v/>
      </c>
      <c r="U44" s="35" t="str">
        <f t="shared" si="18"/>
        <v/>
      </c>
      <c r="V44" s="50" t="str">
        <f t="shared" si="19"/>
        <v/>
      </c>
      <c r="W44" s="53" t="str">
        <f t="shared" si="15"/>
        <v/>
      </c>
    </row>
    <row r="45" spans="1:23" ht="15" thickBot="1" x14ac:dyDescent="0.35">
      <c r="A45" s="18" t="str">
        <f t="shared" si="20"/>
        <v/>
      </c>
      <c r="B45" s="56"/>
      <c r="C45" s="56"/>
      <c r="D45" s="16" t="str">
        <f>IF(H24="","",H24)</f>
        <v/>
      </c>
      <c r="E45" s="19" t="str">
        <f>IF(L24="","",L24)</f>
        <v/>
      </c>
      <c r="F45" s="19" t="str">
        <f>IF(P24="","",P24)</f>
        <v/>
      </c>
      <c r="G45" s="19" t="str">
        <f>IF(T24="","",T24)</f>
        <v/>
      </c>
      <c r="H45" s="19" t="str">
        <f>IF(X24="","",X24)</f>
        <v/>
      </c>
      <c r="I45" s="19" t="str">
        <f>IF(AB24="","",AB24)</f>
        <v/>
      </c>
      <c r="J45" s="19" t="str">
        <f>IF(AF24="","",AF24)</f>
        <v/>
      </c>
      <c r="K45" s="29" t="str">
        <f>IF(AJ24="","",AJ24)</f>
        <v/>
      </c>
      <c r="L45" s="29" t="str">
        <f t="shared" si="29"/>
        <v/>
      </c>
      <c r="M45" s="29" t="str">
        <f t="shared" si="30"/>
        <v/>
      </c>
      <c r="N45" s="29" t="str">
        <f t="shared" si="31"/>
        <v/>
      </c>
      <c r="O45" s="29" t="str">
        <f t="shared" si="32"/>
        <v/>
      </c>
      <c r="P45" s="29" t="str">
        <f t="shared" si="33"/>
        <v/>
      </c>
      <c r="Q45" s="29" t="str">
        <f t="shared" si="34"/>
        <v/>
      </c>
      <c r="R45" s="29" t="str">
        <f t="shared" si="35"/>
        <v/>
      </c>
      <c r="S45" s="37" t="str">
        <f t="shared" si="16"/>
        <v/>
      </c>
      <c r="T45" s="37" t="str">
        <f t="shared" si="17"/>
        <v/>
      </c>
      <c r="U45" s="37" t="str">
        <f t="shared" si="18"/>
        <v/>
      </c>
      <c r="V45" s="52" t="str">
        <f t="shared" si="19"/>
        <v/>
      </c>
      <c r="W45" s="54" t="str">
        <f t="shared" si="15"/>
        <v/>
      </c>
    </row>
    <row r="46" spans="1:23" x14ac:dyDescent="0.3">
      <c r="A46" s="15"/>
      <c r="B46" s="15"/>
      <c r="C46" s="15"/>
      <c r="D46" s="15"/>
    </row>
    <row r="47" spans="1:23" x14ac:dyDescent="0.3">
      <c r="A47" s="15"/>
      <c r="B47" s="15"/>
      <c r="C47" s="15"/>
      <c r="D47" s="15"/>
    </row>
    <row r="48" spans="1:23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6" spans="1:4" x14ac:dyDescent="0.3">
      <c r="A56" s="15"/>
      <c r="B56" s="15"/>
      <c r="C56" s="15"/>
      <c r="D56" s="15"/>
    </row>
    <row r="57" spans="1:4" x14ac:dyDescent="0.3">
      <c r="A57" s="15"/>
      <c r="B57" s="15"/>
      <c r="C57" s="15"/>
    </row>
  </sheetData>
  <phoneticPr fontId="2" type="noConversion"/>
  <conditionalFormatting sqref="D26:R45">
    <cfRule type="expression" dxfId="4" priority="1">
      <formula>COLUMN()-3=IF($S26="","",MATCH($S26,$D26:$R26,0))</formula>
    </cfRule>
    <cfRule type="expression" dxfId="3" priority="14">
      <formula>COLUMN()-3=IF($T26="","",MATCH($T26,$D26:$R26,0))</formula>
    </cfRule>
    <cfRule type="expression" dxfId="2" priority="16">
      <formula>COLUMN()-3=IF($U26="","",MATCH($U26,$D26:$R26,0))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DE97-499C-4932-B310-0E75A0809511}">
  <sheetPr>
    <tabColor theme="5"/>
  </sheetPr>
  <dimension ref="A1:E21"/>
  <sheetViews>
    <sheetView tabSelected="1" workbookViewId="0">
      <selection activeCell="G11" sqref="G11"/>
    </sheetView>
  </sheetViews>
  <sheetFormatPr defaultRowHeight="14.4" x14ac:dyDescent="0.3"/>
  <cols>
    <col min="1" max="1" width="12.33203125" customWidth="1"/>
    <col min="3" max="3" width="12.33203125" customWidth="1"/>
  </cols>
  <sheetData>
    <row r="1" spans="1:5" x14ac:dyDescent="0.3">
      <c r="B1" s="59" t="s">
        <v>43</v>
      </c>
      <c r="C1" s="59" t="s">
        <v>42</v>
      </c>
    </row>
    <row r="2" spans="1:5" s="2" customFormat="1" x14ac:dyDescent="0.3">
      <c r="A2" s="58" t="str">
        <f>ORC!A33</f>
        <v>Miesje</v>
      </c>
      <c r="B2" s="60">
        <f>ORC!Y33</f>
        <v>1</v>
      </c>
      <c r="C2" s="60">
        <f>ORC!X33</f>
        <v>16</v>
      </c>
    </row>
    <row r="3" spans="1:5" x14ac:dyDescent="0.3">
      <c r="A3" s="58" t="str">
        <f>ORC!A25</f>
        <v>Coppelia</v>
      </c>
      <c r="B3" s="60">
        <f>ORC!Y25</f>
        <v>2</v>
      </c>
      <c r="C3" s="60">
        <f>ORC!X25</f>
        <v>20</v>
      </c>
      <c r="E3" s="1"/>
    </row>
    <row r="4" spans="1:5" x14ac:dyDescent="0.3">
      <c r="A4" s="58" t="str">
        <f>ORC!A28</f>
        <v>Pebbles</v>
      </c>
      <c r="B4" s="60">
        <f>ORC!Y28</f>
        <v>3</v>
      </c>
      <c r="C4" s="60">
        <f>ORC!X28</f>
        <v>21</v>
      </c>
    </row>
    <row r="5" spans="1:5" x14ac:dyDescent="0.3">
      <c r="A5" s="58" t="str">
        <f>ORC!A34</f>
        <v>Accelerate</v>
      </c>
      <c r="B5" s="60">
        <f>ORC!Y34</f>
        <v>4</v>
      </c>
      <c r="C5" s="60">
        <f>ORC!X34</f>
        <v>24</v>
      </c>
    </row>
    <row r="6" spans="1:5" x14ac:dyDescent="0.3">
      <c r="A6" s="58" t="str">
        <f>ORC!A36</f>
        <v>Vinur</v>
      </c>
      <c r="B6" s="60">
        <f>ORC!Y36</f>
        <v>5</v>
      </c>
      <c r="C6" s="60">
        <f>ORC!X36</f>
        <v>26</v>
      </c>
    </row>
    <row r="7" spans="1:5" x14ac:dyDescent="0.3">
      <c r="A7" s="58" t="str">
        <f>ORC!A29</f>
        <v>Grand Slam</v>
      </c>
      <c r="B7" s="60">
        <f>ORC!Y29</f>
        <v>6</v>
      </c>
      <c r="C7" s="60">
        <f>ORC!X29</f>
        <v>29</v>
      </c>
    </row>
    <row r="8" spans="1:5" x14ac:dyDescent="0.3">
      <c r="A8" s="58" t="str">
        <f>ORC!A30</f>
        <v>Tantivy</v>
      </c>
      <c r="B8" s="60">
        <f>ORC!Y30</f>
        <v>7</v>
      </c>
      <c r="C8" s="60">
        <f>ORC!X30</f>
        <v>36</v>
      </c>
    </row>
    <row r="9" spans="1:5" x14ac:dyDescent="0.3">
      <c r="A9" s="58" t="str">
        <f>ORC!A27</f>
        <v>Picasso</v>
      </c>
      <c r="B9" s="60">
        <f>ORC!Y27</f>
        <v>8</v>
      </c>
      <c r="C9" s="60">
        <f>ORC!X27</f>
        <v>37</v>
      </c>
    </row>
    <row r="10" spans="1:5" x14ac:dyDescent="0.3">
      <c r="A10" s="58" t="str">
        <f>ORC!A35</f>
        <v>Jager</v>
      </c>
      <c r="B10" s="60">
        <f>ORC!Y35</f>
        <v>9</v>
      </c>
      <c r="C10" s="60">
        <f>ORC!X35</f>
        <v>41</v>
      </c>
    </row>
    <row r="11" spans="1:5" x14ac:dyDescent="0.3">
      <c r="A11" s="58" t="str">
        <f>ORC!A26</f>
        <v>Reganto</v>
      </c>
      <c r="B11" s="60">
        <f>ORC!Y26</f>
        <v>10</v>
      </c>
      <c r="C11" s="60">
        <f>ORC!X26</f>
        <v>42</v>
      </c>
    </row>
    <row r="12" spans="1:5" x14ac:dyDescent="0.3">
      <c r="A12" s="58" t="str">
        <f>ORC!A31</f>
        <v>Cirrostratus</v>
      </c>
      <c r="B12" s="60">
        <f>ORC!Y31</f>
        <v>11</v>
      </c>
      <c r="C12" s="60">
        <f>ORC!X31</f>
        <v>47</v>
      </c>
    </row>
    <row r="13" spans="1:5" x14ac:dyDescent="0.3">
      <c r="A13" s="58" t="str">
        <f>ORC!A32</f>
        <v>Screwball</v>
      </c>
      <c r="B13" s="60">
        <f>ORC!Y32</f>
        <v>12</v>
      </c>
      <c r="C13" s="60">
        <f>ORC!X32</f>
        <v>48</v>
      </c>
    </row>
    <row r="14" spans="1:5" x14ac:dyDescent="0.3">
      <c r="A14" s="58" t="str">
        <f>ORC!A37</f>
        <v/>
      </c>
      <c r="B14" s="60" t="str">
        <f>ORC!Y37</f>
        <v/>
      </c>
      <c r="C14" s="60" t="str">
        <f>ORC!X37</f>
        <v/>
      </c>
    </row>
    <row r="15" spans="1:5" x14ac:dyDescent="0.3">
      <c r="A15" s="58" t="str">
        <f>ORC!A38</f>
        <v/>
      </c>
      <c r="B15" s="60" t="str">
        <f>ORC!Y38</f>
        <v/>
      </c>
      <c r="C15" s="60" t="str">
        <f>ORC!X38</f>
        <v/>
      </c>
    </row>
    <row r="16" spans="1:5" x14ac:dyDescent="0.3">
      <c r="A16" s="58" t="str">
        <f>ORC!A39</f>
        <v/>
      </c>
      <c r="B16" s="60" t="str">
        <f>ORC!Y39</f>
        <v/>
      </c>
      <c r="C16" s="60" t="str">
        <f>ORC!X39</f>
        <v/>
      </c>
    </row>
    <row r="17" spans="1:3" x14ac:dyDescent="0.3">
      <c r="A17" s="58" t="str">
        <f>ORC!A40</f>
        <v/>
      </c>
      <c r="B17" s="60" t="str">
        <f>ORC!Y40</f>
        <v/>
      </c>
      <c r="C17" s="60" t="str">
        <f>ORC!X40</f>
        <v/>
      </c>
    </row>
    <row r="18" spans="1:3" x14ac:dyDescent="0.3">
      <c r="A18" s="58" t="str">
        <f>ORC!A41</f>
        <v/>
      </c>
      <c r="B18" s="60" t="str">
        <f>ORC!Y41</f>
        <v/>
      </c>
      <c r="C18" s="60" t="str">
        <f>ORC!X41</f>
        <v/>
      </c>
    </row>
    <row r="19" spans="1:3" x14ac:dyDescent="0.3">
      <c r="A19" s="58" t="str">
        <f>ORC!A42</f>
        <v/>
      </c>
      <c r="B19" s="60" t="str">
        <f>ORC!Y42</f>
        <v/>
      </c>
      <c r="C19" s="60" t="str">
        <f>ORC!X42</f>
        <v/>
      </c>
    </row>
    <row r="20" spans="1:3" x14ac:dyDescent="0.3">
      <c r="A20" s="27" t="str">
        <f>Ongemeten!A42</f>
        <v/>
      </c>
      <c r="B20" s="61" t="str">
        <f>Ongemeten!W42</f>
        <v/>
      </c>
      <c r="C20" s="61" t="str">
        <f>Ongemeten!V42</f>
        <v/>
      </c>
    </row>
    <row r="21" spans="1:3" x14ac:dyDescent="0.3">
      <c r="A21" s="55" t="str">
        <f>Ongemeten!A45</f>
        <v/>
      </c>
      <c r="B21" s="55" t="str">
        <f>Ongemeten!W45</f>
        <v/>
      </c>
      <c r="C21" s="55"/>
    </row>
  </sheetData>
  <autoFilter ref="A1:C21" xr:uid="{4C3E72EF-D0E4-4944-98F7-379DCB54B812}">
    <sortState xmlns:xlrd2="http://schemas.microsoft.com/office/spreadsheetml/2017/richdata2" ref="A2:C21">
      <sortCondition ref="B1:B2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9558-3BC5-4B52-9E00-5D73370D9D31}">
  <sheetPr codeName="Sheet2">
    <tabColor theme="5" tint="-0.249977111117893"/>
  </sheetPr>
  <dimension ref="A1:E21"/>
  <sheetViews>
    <sheetView workbookViewId="0">
      <selection activeCell="J17" sqref="J17"/>
    </sheetView>
  </sheetViews>
  <sheetFormatPr defaultRowHeight="14.4" x14ac:dyDescent="0.3"/>
  <cols>
    <col min="1" max="1" width="12.33203125" customWidth="1"/>
    <col min="3" max="3" width="12.33203125" customWidth="1"/>
  </cols>
  <sheetData>
    <row r="1" spans="1:5" x14ac:dyDescent="0.3">
      <c r="B1" s="59" t="s">
        <v>43</v>
      </c>
      <c r="C1" s="59" t="s">
        <v>42</v>
      </c>
    </row>
    <row r="2" spans="1:5" s="2" customFormat="1" x14ac:dyDescent="0.3">
      <c r="A2" s="58" t="str">
        <f>Ongemeten!A27</f>
        <v>Footzy</v>
      </c>
      <c r="B2" s="60">
        <f>Ongemeten!W27</f>
        <v>1</v>
      </c>
      <c r="C2" s="60">
        <f>Ongemeten!V27</f>
        <v>9</v>
      </c>
    </row>
    <row r="3" spans="1:5" x14ac:dyDescent="0.3">
      <c r="A3" s="58" t="str">
        <f>Ongemeten!A30</f>
        <v>Jager Rood</v>
      </c>
      <c r="B3" s="60">
        <f>Ongemeten!W30</f>
        <v>2</v>
      </c>
      <c r="C3" s="60">
        <f>Ongemeten!V30</f>
        <v>16</v>
      </c>
      <c r="E3" s="1"/>
    </row>
    <row r="4" spans="1:5" x14ac:dyDescent="0.3">
      <c r="A4" s="58" t="str">
        <f>Ongemeten!A29</f>
        <v>Queborn</v>
      </c>
      <c r="B4" s="60">
        <f>Ongemeten!W29</f>
        <v>3</v>
      </c>
      <c r="C4" s="60">
        <f>Ongemeten!V29</f>
        <v>18</v>
      </c>
    </row>
    <row r="5" spans="1:5" x14ac:dyDescent="0.3">
      <c r="A5" s="58" t="str">
        <f>Ongemeten!A34</f>
        <v>Pimpernel</v>
      </c>
      <c r="B5" s="60">
        <f>Ongemeten!W34</f>
        <v>5</v>
      </c>
      <c r="C5" s="60">
        <f>Ongemeten!V34</f>
        <v>25</v>
      </c>
    </row>
    <row r="6" spans="1:5" x14ac:dyDescent="0.3">
      <c r="A6" s="58" t="str">
        <f>Ongemeten!A35</f>
        <v>Dylan</v>
      </c>
      <c r="B6" s="60">
        <f>Ongemeten!W35</f>
        <v>4</v>
      </c>
      <c r="C6" s="60">
        <f>Ongemeten!V35</f>
        <v>24</v>
      </c>
    </row>
    <row r="7" spans="1:5" x14ac:dyDescent="0.3">
      <c r="A7" s="58" t="str">
        <f>Ongemeten!A31</f>
        <v>Yolo</v>
      </c>
      <c r="B7" s="60">
        <f>Ongemeten!W31</f>
        <v>6</v>
      </c>
      <c r="C7" s="60">
        <f>Ongemeten!V31</f>
        <v>26</v>
      </c>
    </row>
    <row r="8" spans="1:5" x14ac:dyDescent="0.3">
      <c r="A8" s="58" t="str">
        <f>Ongemeten!A33</f>
        <v>Sarenne</v>
      </c>
      <c r="B8" s="60">
        <f>Ongemeten!W33</f>
        <v>7</v>
      </c>
      <c r="C8" s="60">
        <f>Ongemeten!V33</f>
        <v>27</v>
      </c>
    </row>
    <row r="9" spans="1:5" x14ac:dyDescent="0.3">
      <c r="A9" s="58" t="str">
        <f>Ongemeten!A32</f>
        <v>Salina</v>
      </c>
      <c r="B9" s="60">
        <f>Ongemeten!W32</f>
        <v>8</v>
      </c>
      <c r="C9" s="60">
        <f>Ongemeten!V32</f>
        <v>29</v>
      </c>
    </row>
    <row r="10" spans="1:5" x14ac:dyDescent="0.3">
      <c r="A10" s="58" t="str">
        <f>Ongemeten!A28</f>
        <v>Narwal</v>
      </c>
      <c r="B10" s="60">
        <f>Ongemeten!W28</f>
        <v>9</v>
      </c>
      <c r="C10" s="60">
        <f>Ongemeten!V28</f>
        <v>30</v>
      </c>
    </row>
    <row r="11" spans="1:5" x14ac:dyDescent="0.3">
      <c r="A11" s="58" t="str">
        <f>Ongemeten!A26</f>
        <v>Bredemeijer</v>
      </c>
      <c r="B11" s="60">
        <f>Ongemeten!W26</f>
        <v>10</v>
      </c>
      <c r="C11" s="60">
        <f>Ongemeten!V26</f>
        <v>31</v>
      </c>
    </row>
    <row r="12" spans="1:5" x14ac:dyDescent="0.3">
      <c r="A12" s="58" t="str">
        <f>Ongemeten!A37</f>
        <v/>
      </c>
      <c r="B12" s="60" t="str">
        <f>Ongemeten!W37</f>
        <v/>
      </c>
      <c r="C12" s="60" t="str">
        <f>Ongemeten!V37</f>
        <v/>
      </c>
    </row>
    <row r="13" spans="1:5" x14ac:dyDescent="0.3">
      <c r="A13" s="58" t="str">
        <f>Ongemeten!A40</f>
        <v/>
      </c>
      <c r="B13" s="60" t="str">
        <f>Ongemeten!W40</f>
        <v/>
      </c>
      <c r="C13" s="60" t="str">
        <f>Ongemeten!V40</f>
        <v/>
      </c>
    </row>
    <row r="14" spans="1:5" x14ac:dyDescent="0.3">
      <c r="A14" s="58" t="str">
        <f>Ongemeten!A39</f>
        <v/>
      </c>
      <c r="B14" s="60" t="str">
        <f>Ongemeten!W39</f>
        <v/>
      </c>
      <c r="C14" s="60" t="str">
        <f>Ongemeten!V39</f>
        <v/>
      </c>
    </row>
    <row r="15" spans="1:5" x14ac:dyDescent="0.3">
      <c r="A15" s="58" t="str">
        <f>Ongemeten!A43</f>
        <v/>
      </c>
      <c r="B15" s="60" t="str">
        <f>Ongemeten!W43</f>
        <v/>
      </c>
      <c r="C15" s="60" t="str">
        <f>Ongemeten!V43</f>
        <v/>
      </c>
    </row>
    <row r="16" spans="1:5" x14ac:dyDescent="0.3">
      <c r="A16" s="58" t="str">
        <f>Ongemeten!A38</f>
        <v/>
      </c>
      <c r="B16" s="60" t="str">
        <f>Ongemeten!W38</f>
        <v/>
      </c>
      <c r="C16" s="60" t="str">
        <f>Ongemeten!V38</f>
        <v/>
      </c>
    </row>
    <row r="17" spans="1:3" x14ac:dyDescent="0.3">
      <c r="A17" s="58" t="str">
        <f>Ongemeten!A44</f>
        <v/>
      </c>
      <c r="B17" s="60" t="str">
        <f>Ongemeten!W44</f>
        <v/>
      </c>
      <c r="C17" s="60" t="str">
        <f>Ongemeten!V44</f>
        <v/>
      </c>
    </row>
    <row r="18" spans="1:3" x14ac:dyDescent="0.3">
      <c r="A18" s="58" t="str">
        <f>Ongemeten!A41</f>
        <v/>
      </c>
      <c r="B18" s="60" t="str">
        <f>Ongemeten!W41</f>
        <v/>
      </c>
      <c r="C18" s="60" t="str">
        <f>Ongemeten!V41</f>
        <v/>
      </c>
    </row>
    <row r="19" spans="1:3" x14ac:dyDescent="0.3">
      <c r="A19" s="58" t="str">
        <f>Ongemeten!A36</f>
        <v/>
      </c>
      <c r="B19" s="60" t="str">
        <f>Ongemeten!W36</f>
        <v/>
      </c>
      <c r="C19" s="60" t="str">
        <f>Ongemeten!V36</f>
        <v/>
      </c>
    </row>
    <row r="20" spans="1:3" x14ac:dyDescent="0.3">
      <c r="A20" s="27" t="str">
        <f>Ongemeten!A42</f>
        <v/>
      </c>
      <c r="B20" s="61" t="str">
        <f>Ongemeten!W42</f>
        <v/>
      </c>
      <c r="C20" s="61" t="str">
        <f>Ongemeten!V42</f>
        <v/>
      </c>
    </row>
    <row r="21" spans="1:3" x14ac:dyDescent="0.3">
      <c r="A21" s="55" t="str">
        <f>Ongemeten!A45</f>
        <v/>
      </c>
      <c r="B21" s="55" t="str">
        <f>Ongemeten!W45</f>
        <v/>
      </c>
      <c r="C21" s="55"/>
    </row>
  </sheetData>
  <autoFilter ref="A1:C21" xr:uid="{4C3E72EF-D0E4-4944-98F7-379DCB54B812}">
    <sortState xmlns:xlrd2="http://schemas.microsoft.com/office/spreadsheetml/2017/richdata2" ref="A2:C21">
      <sortCondition ref="B1:B2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8863-355F-4602-BE10-090E53979DC0}">
  <sheetPr>
    <tabColor theme="0" tint="-0.14999847407452621"/>
  </sheetPr>
  <dimension ref="A1:H25"/>
  <sheetViews>
    <sheetView workbookViewId="0">
      <selection activeCell="H2" sqref="H2:H13"/>
    </sheetView>
  </sheetViews>
  <sheetFormatPr defaultRowHeight="14.4" x14ac:dyDescent="0.3"/>
  <cols>
    <col min="1" max="1" width="10.88671875" bestFit="1" customWidth="1"/>
    <col min="2" max="2" width="6.21875" bestFit="1" customWidth="1"/>
    <col min="3" max="3" width="10.5546875" bestFit="1" customWidth="1"/>
    <col min="4" max="4" width="9.5546875" bestFit="1" customWidth="1"/>
    <col min="5" max="5" width="15.5546875" style="1" customWidth="1"/>
    <col min="6" max="6" width="15" style="1" customWidth="1"/>
    <col min="7" max="7" width="13.109375" style="1" customWidth="1"/>
    <col min="8" max="8" width="13.109375" style="85" customWidth="1"/>
  </cols>
  <sheetData>
    <row r="1" spans="1:8" x14ac:dyDescent="0.3">
      <c r="A1" s="75" t="s">
        <v>63</v>
      </c>
      <c r="B1" s="76" t="s">
        <v>65</v>
      </c>
      <c r="C1" s="76" t="s">
        <v>66</v>
      </c>
      <c r="D1" s="76" t="s">
        <v>64</v>
      </c>
      <c r="E1" s="86" t="s">
        <v>67</v>
      </c>
      <c r="F1" s="86" t="s">
        <v>68</v>
      </c>
      <c r="G1" s="86" t="s">
        <v>69</v>
      </c>
      <c r="H1" s="83" t="s">
        <v>78</v>
      </c>
    </row>
    <row r="2" spans="1:8" x14ac:dyDescent="0.3">
      <c r="A2" s="65" t="s">
        <v>2</v>
      </c>
      <c r="B2" s="65" t="s">
        <v>31</v>
      </c>
      <c r="C2" s="65" t="s">
        <v>34</v>
      </c>
      <c r="D2" s="65">
        <v>2</v>
      </c>
      <c r="E2" s="89">
        <v>0.81944444444444453</v>
      </c>
      <c r="F2" s="87"/>
      <c r="G2" s="88" t="s">
        <v>72</v>
      </c>
      <c r="H2" s="84" t="str">
        <f>IF(F2="",G2,F2-E2)</f>
        <v>DNC</v>
      </c>
    </row>
    <row r="3" spans="1:8" x14ac:dyDescent="0.3">
      <c r="A3" s="65" t="s">
        <v>32</v>
      </c>
      <c r="B3" s="65" t="s">
        <v>31</v>
      </c>
      <c r="C3" s="65" t="s">
        <v>35</v>
      </c>
      <c r="D3" s="65">
        <v>2</v>
      </c>
      <c r="E3" s="89">
        <v>0.81944444444444453</v>
      </c>
      <c r="F3" s="87"/>
      <c r="G3" s="88" t="s">
        <v>72</v>
      </c>
      <c r="H3" s="84" t="str">
        <f t="shared" ref="H3:H23" si="0">IF(F3="",G3,F3-E3)</f>
        <v>DNC</v>
      </c>
    </row>
    <row r="4" spans="1:8" x14ac:dyDescent="0.3">
      <c r="A4" s="65" t="s">
        <v>4</v>
      </c>
      <c r="B4" s="65" t="s">
        <v>31</v>
      </c>
      <c r="C4" s="65" t="s">
        <v>33</v>
      </c>
      <c r="D4" s="65">
        <v>2</v>
      </c>
      <c r="E4" s="89">
        <v>0.81944444444444497</v>
      </c>
      <c r="F4" s="87">
        <v>0.90317129629629633</v>
      </c>
      <c r="G4" s="88"/>
      <c r="H4" s="84">
        <f t="shared" si="0"/>
        <v>8.3726851851851358E-2</v>
      </c>
    </row>
    <row r="5" spans="1:8" x14ac:dyDescent="0.3">
      <c r="A5" s="65" t="s">
        <v>5</v>
      </c>
      <c r="B5" s="65" t="s">
        <v>31</v>
      </c>
      <c r="C5" s="65" t="s">
        <v>39</v>
      </c>
      <c r="D5" s="65">
        <v>2</v>
      </c>
      <c r="E5" s="89">
        <v>0.81944444444444497</v>
      </c>
      <c r="F5" s="87"/>
      <c r="G5" s="88" t="s">
        <v>72</v>
      </c>
      <c r="H5" s="84" t="str">
        <f t="shared" si="0"/>
        <v>DNC</v>
      </c>
    </row>
    <row r="6" spans="1:8" x14ac:dyDescent="0.3">
      <c r="A6" s="65" t="s">
        <v>21</v>
      </c>
      <c r="B6" s="65" t="s">
        <v>31</v>
      </c>
      <c r="C6" s="65" t="s">
        <v>37</v>
      </c>
      <c r="D6" s="65">
        <v>2</v>
      </c>
      <c r="E6" s="89">
        <v>0.81944444444444497</v>
      </c>
      <c r="F6" s="87"/>
      <c r="G6" s="88" t="s">
        <v>72</v>
      </c>
      <c r="H6" s="84" t="str">
        <f t="shared" si="0"/>
        <v>DNC</v>
      </c>
    </row>
    <row r="7" spans="1:8" x14ac:dyDescent="0.3">
      <c r="A7" s="77" t="s">
        <v>26</v>
      </c>
      <c r="B7" s="65" t="s">
        <v>31</v>
      </c>
      <c r="C7" s="65" t="s">
        <v>38</v>
      </c>
      <c r="D7" s="65">
        <v>2</v>
      </c>
      <c r="E7" s="89">
        <v>0.81944444444444497</v>
      </c>
      <c r="F7" s="97">
        <v>0.89471064814814805</v>
      </c>
      <c r="G7" s="88"/>
      <c r="H7" s="84">
        <f t="shared" si="0"/>
        <v>7.5266203703703072E-2</v>
      </c>
    </row>
    <row r="8" spans="1:8" x14ac:dyDescent="0.3">
      <c r="A8" s="65" t="s">
        <v>28</v>
      </c>
      <c r="B8" s="65" t="s">
        <v>30</v>
      </c>
      <c r="C8" s="65" t="s">
        <v>36</v>
      </c>
      <c r="D8" s="65">
        <v>2</v>
      </c>
      <c r="E8" s="89">
        <v>0.81944444444444497</v>
      </c>
      <c r="F8" s="87"/>
      <c r="G8" s="88" t="s">
        <v>72</v>
      </c>
      <c r="H8" s="84" t="str">
        <f t="shared" si="0"/>
        <v>DNC</v>
      </c>
    </row>
    <row r="9" spans="1:8" x14ac:dyDescent="0.3">
      <c r="A9" s="65" t="s">
        <v>3</v>
      </c>
      <c r="B9" s="65" t="s">
        <v>31</v>
      </c>
      <c r="C9" s="65" t="s">
        <v>50</v>
      </c>
      <c r="D9" s="65">
        <v>2</v>
      </c>
      <c r="E9" s="89">
        <v>0.81944444444444497</v>
      </c>
      <c r="F9" s="88"/>
      <c r="G9" s="88" t="s">
        <v>72</v>
      </c>
      <c r="H9" s="84" t="str">
        <f t="shared" si="0"/>
        <v>DNC</v>
      </c>
    </row>
    <row r="10" spans="1:8" x14ac:dyDescent="0.3">
      <c r="A10" s="65" t="s">
        <v>51</v>
      </c>
      <c r="B10" s="4" t="s">
        <v>31</v>
      </c>
      <c r="C10" s="4" t="s">
        <v>52</v>
      </c>
      <c r="D10" s="65">
        <v>2</v>
      </c>
      <c r="E10" s="89">
        <v>0.81944444444444497</v>
      </c>
      <c r="F10" s="87">
        <v>0.88063657407407403</v>
      </c>
      <c r="G10" s="88"/>
      <c r="H10" s="84">
        <f t="shared" si="0"/>
        <v>6.1192129629629055E-2</v>
      </c>
    </row>
    <row r="11" spans="1:8" x14ac:dyDescent="0.3">
      <c r="A11" s="65" t="s">
        <v>55</v>
      </c>
      <c r="B11" s="65" t="s">
        <v>31</v>
      </c>
      <c r="C11" s="65" t="s">
        <v>54</v>
      </c>
      <c r="D11" s="65">
        <v>2</v>
      </c>
      <c r="E11" s="89">
        <v>0.81944444444444497</v>
      </c>
      <c r="F11" s="87"/>
      <c r="G11" s="88" t="s">
        <v>72</v>
      </c>
      <c r="H11" s="84" t="str">
        <f t="shared" si="0"/>
        <v>DNC</v>
      </c>
    </row>
    <row r="12" spans="1:8" x14ac:dyDescent="0.3">
      <c r="A12" s="65" t="s">
        <v>23</v>
      </c>
      <c r="B12" s="4" t="s">
        <v>30</v>
      </c>
      <c r="C12" s="4" t="s">
        <v>44</v>
      </c>
      <c r="D12" s="65">
        <v>2</v>
      </c>
      <c r="E12" s="89">
        <v>0.81944444444444497</v>
      </c>
      <c r="F12" s="87"/>
      <c r="G12" s="88" t="s">
        <v>72</v>
      </c>
      <c r="H12" s="84" t="str">
        <f t="shared" si="0"/>
        <v>DNC</v>
      </c>
    </row>
    <row r="13" spans="1:8" x14ac:dyDescent="0.3">
      <c r="A13" s="65" t="s">
        <v>75</v>
      </c>
      <c r="B13" s="4" t="s">
        <v>30</v>
      </c>
      <c r="C13" s="4"/>
      <c r="D13" s="65">
        <v>2</v>
      </c>
      <c r="E13" s="89">
        <v>0.81944444444444497</v>
      </c>
      <c r="F13" s="87">
        <v>0.89098379629629632</v>
      </c>
      <c r="G13" s="88"/>
      <c r="H13" s="84">
        <f t="shared" si="0"/>
        <v>7.153935185185134E-2</v>
      </c>
    </row>
    <row r="14" spans="1:8" x14ac:dyDescent="0.3">
      <c r="A14" s="75" t="s">
        <v>62</v>
      </c>
      <c r="B14" s="76"/>
      <c r="C14" s="76"/>
      <c r="D14" s="76"/>
      <c r="E14" s="86"/>
      <c r="F14" s="86"/>
      <c r="G14" s="86"/>
      <c r="H14" s="83"/>
    </row>
    <row r="15" spans="1:8" x14ac:dyDescent="0.3">
      <c r="A15" s="65" t="s">
        <v>27</v>
      </c>
      <c r="B15" s="65" t="s">
        <v>30</v>
      </c>
      <c r="C15" s="65"/>
      <c r="D15" s="65">
        <v>1</v>
      </c>
      <c r="E15" s="89">
        <v>0.81597222222222221</v>
      </c>
      <c r="F15" s="87"/>
      <c r="G15" s="88" t="s">
        <v>72</v>
      </c>
      <c r="H15" s="84" t="str">
        <f t="shared" si="0"/>
        <v>DNC</v>
      </c>
    </row>
    <row r="16" spans="1:8" x14ac:dyDescent="0.3">
      <c r="A16" s="65" t="s">
        <v>6</v>
      </c>
      <c r="B16" s="65" t="s">
        <v>31</v>
      </c>
      <c r="C16" s="65"/>
      <c r="D16" s="65">
        <v>1</v>
      </c>
      <c r="E16" s="89">
        <v>0.81597222222222221</v>
      </c>
      <c r="F16" s="87">
        <v>0.89974537037037028</v>
      </c>
      <c r="G16" s="88"/>
      <c r="H16" s="84">
        <f t="shared" si="0"/>
        <v>8.3773148148148069E-2</v>
      </c>
    </row>
    <row r="17" spans="1:8" x14ac:dyDescent="0.3">
      <c r="A17" s="65" t="s">
        <v>53</v>
      </c>
      <c r="B17" s="65" t="s">
        <v>31</v>
      </c>
      <c r="C17" s="65"/>
      <c r="D17" s="65">
        <v>1</v>
      </c>
      <c r="E17" s="89">
        <v>0.81597222222222199</v>
      </c>
      <c r="F17" s="87"/>
      <c r="G17" s="88" t="s">
        <v>72</v>
      </c>
      <c r="H17" s="84" t="str">
        <f t="shared" si="0"/>
        <v>DNC</v>
      </c>
    </row>
    <row r="18" spans="1:8" x14ac:dyDescent="0.3">
      <c r="A18" s="65" t="s">
        <v>25</v>
      </c>
      <c r="B18" s="65" t="s">
        <v>31</v>
      </c>
      <c r="C18" s="65" t="s">
        <v>40</v>
      </c>
      <c r="D18" s="65">
        <v>1</v>
      </c>
      <c r="E18" s="89">
        <v>0.81597222222222199</v>
      </c>
      <c r="F18" s="87"/>
      <c r="G18" s="88" t="s">
        <v>72</v>
      </c>
      <c r="H18" s="84" t="str">
        <f t="shared" si="0"/>
        <v>DNC</v>
      </c>
    </row>
    <row r="19" spans="1:8" x14ac:dyDescent="0.3">
      <c r="A19" s="65" t="s">
        <v>45</v>
      </c>
      <c r="B19" s="65" t="s">
        <v>31</v>
      </c>
      <c r="C19" s="65" t="s">
        <v>41</v>
      </c>
      <c r="D19" s="65">
        <v>1</v>
      </c>
      <c r="E19" s="89">
        <v>0.81597222222222199</v>
      </c>
      <c r="F19" s="87"/>
      <c r="G19" s="88" t="s">
        <v>72</v>
      </c>
      <c r="H19" s="84" t="str">
        <f t="shared" si="0"/>
        <v>DNC</v>
      </c>
    </row>
    <row r="20" spans="1:8" x14ac:dyDescent="0.3">
      <c r="A20" s="65" t="s">
        <v>56</v>
      </c>
      <c r="B20" s="4" t="s">
        <v>30</v>
      </c>
      <c r="C20" s="4"/>
      <c r="D20" s="4">
        <v>1</v>
      </c>
      <c r="E20" s="89">
        <v>0.81597222222222199</v>
      </c>
      <c r="F20" s="88"/>
      <c r="G20" s="88" t="s">
        <v>72</v>
      </c>
      <c r="H20" s="84" t="str">
        <f t="shared" si="0"/>
        <v>DNC</v>
      </c>
    </row>
    <row r="21" spans="1:8" x14ac:dyDescent="0.3">
      <c r="A21" s="65" t="s">
        <v>57</v>
      </c>
      <c r="B21" s="4" t="s">
        <v>30</v>
      </c>
      <c r="C21" s="4" t="s">
        <v>58</v>
      </c>
      <c r="D21" s="4">
        <v>1</v>
      </c>
      <c r="E21" s="89">
        <v>0.81597222222222199</v>
      </c>
      <c r="F21" s="87"/>
      <c r="G21" s="88" t="s">
        <v>90</v>
      </c>
      <c r="H21" s="84" t="str">
        <f t="shared" si="0"/>
        <v>DNS</v>
      </c>
    </row>
    <row r="22" spans="1:8" x14ac:dyDescent="0.3">
      <c r="A22" s="65" t="s">
        <v>73</v>
      </c>
      <c r="B22" s="4"/>
      <c r="C22" s="4"/>
      <c r="D22" s="4">
        <v>1</v>
      </c>
      <c r="E22" s="89">
        <v>0.81597222222222199</v>
      </c>
      <c r="F22" s="87"/>
      <c r="G22" s="88" t="s">
        <v>72</v>
      </c>
      <c r="H22" s="84" t="str">
        <f t="shared" si="0"/>
        <v>DNC</v>
      </c>
    </row>
    <row r="23" spans="1:8" x14ac:dyDescent="0.3">
      <c r="A23" s="65" t="s">
        <v>74</v>
      </c>
      <c r="B23" s="4"/>
      <c r="C23" s="4"/>
      <c r="D23" s="4">
        <v>1</v>
      </c>
      <c r="E23" s="89">
        <v>0.81597222222222199</v>
      </c>
      <c r="F23" s="87"/>
      <c r="G23" s="88" t="s">
        <v>72</v>
      </c>
      <c r="H23" s="84" t="str">
        <f t="shared" si="0"/>
        <v>DNC</v>
      </c>
    </row>
    <row r="24" spans="1:8" x14ac:dyDescent="0.3">
      <c r="A24" s="95" t="s">
        <v>88</v>
      </c>
      <c r="B24" s="96"/>
      <c r="C24" s="96"/>
      <c r="D24" s="4">
        <v>1</v>
      </c>
      <c r="E24" s="89">
        <v>0.85763888888888895</v>
      </c>
      <c r="F24" s="87"/>
      <c r="G24" s="88" t="s">
        <v>72</v>
      </c>
      <c r="H24" s="84" t="str">
        <f t="shared" ref="H24" si="1">IF(F24="",G24,F24-E24)</f>
        <v>DNC</v>
      </c>
    </row>
    <row r="25" spans="1:8" x14ac:dyDescent="0.3">
      <c r="A25" s="95" t="s">
        <v>87</v>
      </c>
      <c r="D25" s="95">
        <v>1</v>
      </c>
      <c r="E25" s="89">
        <v>0.81597222222222199</v>
      </c>
      <c r="F25" s="87"/>
      <c r="G25" s="88" t="s">
        <v>71</v>
      </c>
      <c r="H25" s="84" t="str">
        <f t="shared" ref="H25" si="2">IF(F25="",G25,F25-E25)</f>
        <v>DNF</v>
      </c>
    </row>
  </sheetData>
  <conditionalFormatting sqref="D1:D1048576">
    <cfRule type="cellIs" dxfId="1" priority="1" operator="equal">
      <formula>1</formula>
    </cfRule>
    <cfRule type="cellIs" dxfId="0" priority="2" operator="equal">
      <formula>2</formula>
    </cfRule>
  </conditionalFormatting>
  <dataValidations count="1">
    <dataValidation type="list" allowBlank="1" showInputMessage="1" showErrorMessage="1" sqref="G2:G13 G15:G25" xr:uid="{95873E93-4F8B-4D2C-B1E0-B5D86C95F2AC}">
      <formula1>"DNC,DSQ,DNS,DNF,RET"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ORC</vt:lpstr>
      <vt:lpstr>Ongemeten</vt:lpstr>
      <vt:lpstr>Tussenstand ORC</vt:lpstr>
      <vt:lpstr>Tussenstand Ongemeten</vt:lpstr>
      <vt:lpstr>Deelnemers en zeiltijden</vt:lpstr>
      <vt:lpstr>'Tussenstand Ongemeten'!_FilterDatabase</vt:lpstr>
      <vt:lpstr>'Tussenstand ORC'!_FilterDatabase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Sebastiaan van Vliet</dc:creator>
  <cp:lastModifiedBy>Sebastiaan van Vliet</cp:lastModifiedBy>
  <dcterms:created xsi:type="dcterms:W3CDTF">2020-05-07T07:47:11Z</dcterms:created>
  <dcterms:modified xsi:type="dcterms:W3CDTF">2022-07-06T21:17:57Z</dcterms:modified>
</cp:coreProperties>
</file>